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L:\Киселева\Бренд TEMPER\Изм цен 2026\"/>
    </mc:Choice>
  </mc:AlternateContent>
  <xr:revisionPtr revIDLastSave="0" documentId="13_ncr:1_{C156F9F6-999C-4390-8593-64FE371B7718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ВОДА" sheetId="1" r:id="rId1"/>
    <sheet name="ГАЗ" sheetId="5" r:id="rId2"/>
    <sheet name="ФИЛЬТРЫ" sheetId="6" r:id="rId3"/>
  </sheets>
  <definedNames>
    <definedName name="_xlnm.Print_Area" localSheetId="0">ВОДА!$A$1:$L$42,ВОДА!$Q$13:$W$21</definedName>
    <definedName name="_xlnm.Print_Area" localSheetId="1">ГАЗ!$A$1:$M$26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6" l="1"/>
  <c r="G8" i="6"/>
  <c r="G7" i="6"/>
  <c r="G6" i="6"/>
  <c r="G5" i="6"/>
  <c r="G4" i="6"/>
  <c r="L32" i="5"/>
  <c r="L31" i="5"/>
  <c r="L29" i="5"/>
  <c r="L28" i="5"/>
  <c r="L26" i="5"/>
  <c r="L25" i="5"/>
  <c r="L24" i="5"/>
  <c r="L23" i="5"/>
  <c r="L22" i="5"/>
  <c r="L21" i="5"/>
  <c r="L19" i="5"/>
  <c r="L18" i="5"/>
  <c r="L17" i="5"/>
  <c r="L16" i="5"/>
  <c r="L14" i="5"/>
  <c r="L13" i="5"/>
  <c r="L12" i="5"/>
  <c r="L11" i="5"/>
  <c r="L10" i="5"/>
  <c r="L9" i="5"/>
  <c r="L7" i="5"/>
  <c r="L6" i="5"/>
  <c r="L5" i="5"/>
  <c r="L4" i="5"/>
  <c r="N43" i="1"/>
  <c r="L42" i="1"/>
  <c r="O42" i="1" s="1"/>
  <c r="L41" i="1"/>
  <c r="O41" i="1" s="1"/>
  <c r="L40" i="1"/>
  <c r="O40" i="1" s="1"/>
  <c r="L39" i="1"/>
  <c r="O39" i="1" s="1"/>
  <c r="L37" i="1"/>
  <c r="O37" i="1" s="1"/>
  <c r="L36" i="1"/>
  <c r="O36" i="1" s="1"/>
  <c r="L35" i="1"/>
  <c r="O35" i="1" s="1"/>
  <c r="L34" i="1"/>
  <c r="O34" i="1" s="1"/>
  <c r="L32" i="1"/>
  <c r="L31" i="1"/>
  <c r="O31" i="1" s="1"/>
  <c r="L29" i="1"/>
  <c r="L28" i="1"/>
  <c r="O28" i="1" s="1"/>
  <c r="L26" i="1"/>
  <c r="O26" i="1" s="1"/>
  <c r="L25" i="1"/>
  <c r="O25" i="1" s="1"/>
  <c r="L24" i="1"/>
  <c r="O24" i="1" s="1"/>
  <c r="L23" i="1"/>
  <c r="O23" i="1" s="1"/>
  <c r="L22" i="1"/>
  <c r="O22" i="1" s="1"/>
  <c r="L21" i="1"/>
  <c r="O21" i="1" s="1"/>
  <c r="L19" i="1"/>
  <c r="O19" i="1" s="1"/>
  <c r="L18" i="1"/>
  <c r="O18" i="1" s="1"/>
  <c r="L17" i="1"/>
  <c r="O17" i="1" s="1"/>
  <c r="L16" i="1"/>
  <c r="O16" i="1" s="1"/>
  <c r="L14" i="1"/>
  <c r="O14" i="1" s="1"/>
  <c r="L13" i="1"/>
  <c r="O13" i="1" s="1"/>
  <c r="L12" i="1"/>
  <c r="O12" i="1" s="1"/>
  <c r="L11" i="1"/>
  <c r="O11" i="1" s="1"/>
  <c r="L10" i="1"/>
  <c r="O10" i="1" s="1"/>
  <c r="L9" i="1"/>
  <c r="O9" i="1" s="1"/>
  <c r="L7" i="1"/>
  <c r="O7" i="1" s="1"/>
  <c r="L6" i="1"/>
  <c r="O6" i="1" s="1"/>
  <c r="L5" i="1"/>
  <c r="O5" i="1" s="1"/>
  <c r="L4" i="1"/>
  <c r="O4" i="1" s="1"/>
  <c r="O43" i="1" l="1"/>
</calcChain>
</file>

<file path=xl/sharedStrings.xml><?xml version="1.0" encoding="utf-8"?>
<sst xmlns="http://schemas.openxmlformats.org/spreadsheetml/2006/main" count="455" uniqueCount="218">
  <si>
    <t>ЛАТУННЫЕ ШАРОВЫЕ КРАНЫ TEMPER ВОДНАЯ СЕРИЯ</t>
  </si>
  <si>
    <t>Укажите размер Вашей скидки</t>
  </si>
  <si>
    <t>Количество</t>
  </si>
  <si>
    <t>Сумма</t>
  </si>
  <si>
    <t>Серия</t>
  </si>
  <si>
    <t>DN</t>
  </si>
  <si>
    <t>присоединение</t>
  </si>
  <si>
    <t>Рукоять</t>
  </si>
  <si>
    <t>Размер резьбы</t>
  </si>
  <si>
    <r>
      <rPr>
        <b/>
        <sz val="8"/>
        <color rgb="FFFFFFFF"/>
        <rFont val="Arial"/>
        <charset val="134"/>
      </rPr>
      <t>PN</t>
    </r>
  </si>
  <si>
    <t>Наименование</t>
  </si>
  <si>
    <t>Артикул</t>
  </si>
  <si>
    <t>Вес крана, г</t>
  </si>
  <si>
    <t>Кол-во в коробке, шт.</t>
  </si>
  <si>
    <t>Розничная
цена, руб. с НДС 22%</t>
  </si>
  <si>
    <t>Цена со скидкой, руб. с НДС 22%</t>
  </si>
  <si>
    <t>88.</t>
  </si>
  <si>
    <r>
      <rPr>
        <sz val="8"/>
        <rFont val="Microsoft Sans Serif"/>
        <charset val="134"/>
      </rPr>
      <t>ВВ.</t>
    </r>
  </si>
  <si>
    <r>
      <rPr>
        <sz val="8"/>
        <rFont val="Microsoft Sans Serif"/>
        <charset val="134"/>
      </rPr>
      <t>Б.</t>
    </r>
  </si>
  <si>
    <t>1/2"</t>
  </si>
  <si>
    <t>Кран шаровой латунный Temper DN15 (1/2”) PN40, внутренняя/внутренняя, бабочка</t>
  </si>
  <si>
    <t>8815ВВБ1240</t>
  </si>
  <si>
    <t>3/4"</t>
  </si>
  <si>
    <t>Кран шаровой латунный Temper DN20 (3/4”) PN40, внутренняя/внутренняя, бабочка</t>
  </si>
  <si>
    <t>8820ВВБ3440</t>
  </si>
  <si>
    <t>1"</t>
  </si>
  <si>
    <t>Кран шаровой латунный Temper DN25 (1”) PN40, внутренняя/внутренняя, бабочка</t>
  </si>
  <si>
    <t>8825ВВБ140</t>
  </si>
  <si>
    <t>1 1/4"</t>
  </si>
  <si>
    <t>Кран шаровой латунный Temper DN32 (1 1/4”) PN25, внутренняя/внутренняя, бабочка</t>
  </si>
  <si>
    <t>8832ВВБ11425</t>
  </si>
  <si>
    <r>
      <rPr>
        <sz val="8"/>
        <rFont val="Microsoft Sans Serif"/>
        <charset val="134"/>
      </rPr>
      <t>Р.</t>
    </r>
  </si>
  <si>
    <t>Кран шаровой латунный Temper DN15 (1/2”) PN40, внутренняя/внутренняя, рычаг</t>
  </si>
  <si>
    <t>8815ВВР1240</t>
  </si>
  <si>
    <t>Кран шаровой латунный Temper DN20 (3/4”) PN40, внутренняя/внутренняя, рычаг</t>
  </si>
  <si>
    <t>8820ВВР3440</t>
  </si>
  <si>
    <t>Кран шаровой латунный Temper DN25 (1”) PN40, внутренняя/внутренняя, рычаг</t>
  </si>
  <si>
    <t>8825ВВР140</t>
  </si>
  <si>
    <t>Кран шаровой латунный Temper DN32 (1 1/4”) PN25, внутренняя/внутренняя, рычаг</t>
  </si>
  <si>
    <t>8832ВВР11425</t>
  </si>
  <si>
    <t>1 1/2"</t>
  </si>
  <si>
    <t>Кран шаровой латунный Temper DN40 (1 1/2”) PN25, внутренняя/внутренняя, рычаг</t>
  </si>
  <si>
    <t>8840ВВР11225</t>
  </si>
  <si>
    <t>2"</t>
  </si>
  <si>
    <t>Кран шаровой латунный Temper DN50 (2”) PN25, внутренняя/внутренняя, рычаг</t>
  </si>
  <si>
    <t>8850ВВР225</t>
  </si>
  <si>
    <r>
      <rPr>
        <sz val="8"/>
        <rFont val="Microsoft Sans Serif"/>
        <charset val="134"/>
      </rPr>
      <t>ВН.</t>
    </r>
  </si>
  <si>
    <t>Кран шаровой латунный Temper DN15 (1/2”) PN40, внутренняя/наружная, бабочка</t>
  </si>
  <si>
    <t>8815ВНБ1240</t>
  </si>
  <si>
    <t>Кран шаровой латунный Temper DN20 (3/4”) PN40, внутренняя/наружная, бабочка</t>
  </si>
  <si>
    <t>8820ВНБ3440</t>
  </si>
  <si>
    <t>Кран шаровой латунный Temper DN25 (1”) PN40, внутренняя/наружная, бабочка</t>
  </si>
  <si>
    <t>8825ВНБ140</t>
  </si>
  <si>
    <t>Кран шаровой латунный Temper DN32 (1 1/4”) PN25, внутренняя/наружная, бабочка</t>
  </si>
  <si>
    <t>8832ВНБ11425</t>
  </si>
  <si>
    <t>Кран шаровой латунный Temper DN15 (1/2”) PN40, внутренняя/наружная, рычаг</t>
  </si>
  <si>
    <t>8815ВНР1240</t>
  </si>
  <si>
    <t>Кран шаровой латунный Temper DN20 (3/4”) PN40, внутренняя/наружная, рычаг</t>
  </si>
  <si>
    <t>8820ВНР3440</t>
  </si>
  <si>
    <t>Кран шаровой латунный Temper DN25 (1”) PN40, внутренняя/наружная, рычаг</t>
  </si>
  <si>
    <t>8825ВНР140</t>
  </si>
  <si>
    <t>Кран шаровой латунный Temper DN32 (1.1/4”) PN25, внутренняя/наружная, рычаг</t>
  </si>
  <si>
    <t>8832ВНР11425</t>
  </si>
  <si>
    <t>Кран шаровой латунный Temper DN40 (1.1/2”) PN25, внутренняя/наружная, рычаг</t>
  </si>
  <si>
    <t>8840ВНР11225</t>
  </si>
  <si>
    <t>Кран шаровой латунный Temper DN50 (2”) PN25, внутренняя/наружная, рычаг</t>
  </si>
  <si>
    <t>8850ВНР225</t>
  </si>
  <si>
    <t>НН.</t>
  </si>
  <si>
    <t>Кран шаровой латунный Temper DN15 (1/2”) PN40, наружная/наружная, бабочка</t>
  </si>
  <si>
    <t>8815ННБ1240</t>
  </si>
  <si>
    <t>Кран шаровой латунный Temper DN20 (3/4”) PN40, наружная/наружная, бабочка</t>
  </si>
  <si>
    <t>8820ННБ3440</t>
  </si>
  <si>
    <t>Кран шаровой латунный Temper DN15 (1/2”) PN40, наружная/наружная, рычаг</t>
  </si>
  <si>
    <t>8815ННР1240</t>
  </si>
  <si>
    <t>Кран шаровой латунный Temper DN20 (3/4”) PN40, наружная/наружная, рычаг</t>
  </si>
  <si>
    <t>8820ННР3440</t>
  </si>
  <si>
    <r>
      <rPr>
        <sz val="8"/>
        <rFont val="Microsoft Sans Serif"/>
        <charset val="134"/>
      </rPr>
      <t>ВА.</t>
    </r>
  </si>
  <si>
    <t>Кран шаровой латунный Temper DN15 (1/2”) PN40, внутренняя/наружная американка, бабочка</t>
  </si>
  <si>
    <t>8815ВАБ1240</t>
  </si>
  <si>
    <t>Кран шаровой латунный Temper DN20 (3/4”) PN40, внутренняя/наружная американка, бабочка</t>
  </si>
  <si>
    <t>8820ВАБ3440</t>
  </si>
  <si>
    <t>Кран шаровой латунный Temper DN25 (1”) PN40, внутренняя/наружная американка, бабочка</t>
  </si>
  <si>
    <t>8825ВАБ140</t>
  </si>
  <si>
    <t>Кран шаровой латунный Temper DN32 (1 1/4”) PN25, внутренняя/наружная американка, бабочка</t>
  </si>
  <si>
    <t>8832ВАБ11425</t>
  </si>
  <si>
    <t>Кран шаровой латунный Temper DN15 (1/2”) PN40, внутренняя/наружная американка, рычаг</t>
  </si>
  <si>
    <t>8815ВАР1240</t>
  </si>
  <si>
    <t>Кран шаровой латунный Temper DN20 (3/4”) PN40, внутренняя/наружная американка, рычаг</t>
  </si>
  <si>
    <t>8820ВАР3440</t>
  </si>
  <si>
    <t>Кран шаровой латунный Temper DN25 (1”) PN40, внутренняя/наружная американка, рычаг</t>
  </si>
  <si>
    <t>8825ВАР140</t>
  </si>
  <si>
    <t>Кран шаровой латунный Temper DN32 (1 1/4”) PN25, внутренняя/ наружная американка, рычаг</t>
  </si>
  <si>
    <t>8832ВАР11425</t>
  </si>
  <si>
    <t>О сотрудничестве:</t>
  </si>
  <si>
    <t xml:space="preserve">ИТОГО: </t>
  </si>
  <si>
    <t>Мы расширяем дилерскую сеть и готовы предоставить уникальные ценовое предложение на данную продукцию</t>
  </si>
  <si>
    <t>Дилерские цены формируются после обсуждения условий сотрудничества</t>
  </si>
  <si>
    <t>О продукции:</t>
  </si>
  <si>
    <t>Проход: стандартный</t>
  </si>
  <si>
    <t>Материал корпуса: латунь по ГОСТ 15527</t>
  </si>
  <si>
    <t>Соответствие тех. требований: ГОСТ Р 59553-2021 "Краны шаровые из латуни"</t>
  </si>
  <si>
    <t>Гарантия: 5 лет</t>
  </si>
  <si>
    <t>Страхование ответственности: 10 млн.руб.</t>
  </si>
  <si>
    <t>Сфера применения продукции: Отопление, водоснабжение</t>
  </si>
  <si>
    <t>Продукция имеет все необходимые обязательные сертификаты.</t>
  </si>
  <si>
    <t>О компании:</t>
  </si>
  <si>
    <t>ООО "Темпер" - российский завод по производству шаровых кранов марки "TEMPER"</t>
  </si>
  <si>
    <t>Предприятие выпускает шаровые краны с 2014 года</t>
  </si>
  <si>
    <t>При изготовлении используются только российские материалы, сырье от заводов Урала.</t>
  </si>
  <si>
    <t>Расположен в г. Кургане на территории более 2,7 га.</t>
  </si>
  <si>
    <t>Численность сотрудников более 200 человек, средний возраст 33 года.</t>
  </si>
  <si>
    <t>Завод представлен в 65 регионах России. Экспортный портфель – 20 стран</t>
  </si>
  <si>
    <t>Контакты:</t>
  </si>
  <si>
    <t>Тел.: +7 (3522) 22-88-88</t>
  </si>
  <si>
    <t xml:space="preserve"> Почта: temper@temper.ru
</t>
  </si>
  <si>
    <t>латунныекраны.рф</t>
  </si>
  <si>
    <r>
      <rPr>
        <sz val="8"/>
        <rFont val="Microsoft Sans Serif"/>
        <charset val="134"/>
      </rPr>
      <t>Узнай</t>
    </r>
  </si>
  <si>
    <r>
      <rPr>
        <sz val="8"/>
        <rFont val="Microsoft Sans Serif"/>
        <charset val="134"/>
      </rPr>
      <t>Telegram бот</t>
    </r>
  </si>
  <si>
    <r>
      <rPr>
        <sz val="8"/>
        <rFont val="Microsoft Sans Serif"/>
        <charset val="134"/>
      </rPr>
      <t>о нас</t>
    </r>
  </si>
  <si>
    <r>
      <rPr>
        <sz val="8"/>
        <rFont val="Microsoft Sans Serif"/>
        <charset val="134"/>
      </rPr>
      <t>для</t>
    </r>
  </si>
  <si>
    <r>
      <rPr>
        <sz val="8"/>
        <rFont val="Microsoft Sans Serif"/>
        <charset val="134"/>
      </rPr>
      <t>больше</t>
    </r>
  </si>
  <si>
    <r>
      <rPr>
        <sz val="8"/>
        <rFont val="Microsoft Sans Serif"/>
        <charset val="134"/>
      </rPr>
      <t>обращений</t>
    </r>
  </si>
  <si>
    <t>ЛАТУННЫЕ ШАРОВЫЕ КРАНЫ TEMPER ГАЗОВАЯ СЕРИЯ</t>
  </si>
  <si>
    <r>
      <rPr>
        <b/>
        <sz val="8"/>
        <rFont val="Arial"/>
        <charset val="134"/>
      </rPr>
      <t>PN</t>
    </r>
  </si>
  <si>
    <t>83.</t>
  </si>
  <si>
    <t>Кран шаровый латунный Temper для газа DN15 (1/2”) PN40, внутренняя/внутренняя, бабочка, GAS</t>
  </si>
  <si>
    <t>8315ВВБ1240</t>
  </si>
  <si>
    <t>Кран шаровый латунный Temper для газа DN20 (3/4”) PN40, внутренняя/внутренняя, бабочка, GAS</t>
  </si>
  <si>
    <t>8320ВВБ3440</t>
  </si>
  <si>
    <t>Кран шаровый латунный Temper для газа  DN25 (1”) PN40, внутренняя/внутренняя, бабочка, GAS</t>
  </si>
  <si>
    <t>8325ВВБ140</t>
  </si>
  <si>
    <t>Кран шаровый латунный Temper для газа DN32 (1 1/4”) PN25, внутренняя/внутренняя, бабочка, GAS</t>
  </si>
  <si>
    <t>8332ВВБ11425</t>
  </si>
  <si>
    <t>Кран шаровый латунный Temper для газа DN15 (1/2”) PN40, внутренняя/внутренняя, рычаг, GAS</t>
  </si>
  <si>
    <t>8315ВВР1240</t>
  </si>
  <si>
    <t>Кран шаровый латунный Temper для газа DN20 (3/4”) PN40, внутренняя/внутренняя, рычаг, GAS</t>
  </si>
  <si>
    <t>8320ВВР3440</t>
  </si>
  <si>
    <t>Кран шаровый латунный Temper для газа DN25 (1”) PN40, внутренняя/внутренняя, рычаг, GAS</t>
  </si>
  <si>
    <t>8325ВВР140</t>
  </si>
  <si>
    <t>Кран шаровый латунный Temper для газа  DN32 (1 1/4”) PN25, внутренняя/внутренняя, рычаг, GAS</t>
  </si>
  <si>
    <t>8332ВВР11425</t>
  </si>
  <si>
    <t>Кран шаровый латунный Temper для газа DN40 (1 1/2”) PN25, внутренняя/внутренняя, рычаг, GAS</t>
  </si>
  <si>
    <t>8340ВВР11225</t>
  </si>
  <si>
    <t>Кран шаровый латунный Temper для газа DN50 (2”) PN25, внутренняя/внутренняя, рычаг, GAS</t>
  </si>
  <si>
    <t>8350ВВР225</t>
  </si>
  <si>
    <t>Кран шаровый латунный Temper для газа DN15 (1/2”) PN40, внутренняя/наружная, бабочка, GAS</t>
  </si>
  <si>
    <t>8315ВНБ1240</t>
  </si>
  <si>
    <t>ВН.</t>
  </si>
  <si>
    <t>Кран шаровый латунный Temper для газа DN20 (3/4”) PN40, внутренняя/наружная, бабочка, GAS</t>
  </si>
  <si>
    <t>8320ВНБ3440</t>
  </si>
  <si>
    <t>Кран шаровый латунный Temper для газа  DN25 (1”) PN40, внутренняя/наружная, бабочка, GAS</t>
  </si>
  <si>
    <t>8325ВНБ140</t>
  </si>
  <si>
    <t>Кран шаровый латунный Temper для газа  DN32 (1 1/4”) PN25, внутренняя/наружная, бабочка, GAS</t>
  </si>
  <si>
    <t>8332ВНБ11425</t>
  </si>
  <si>
    <t>Кран шаровый латунный Temper для газа DN15 (1/2”) PN40, внутренняя/наружная, рычаг, GAS</t>
  </si>
  <si>
    <t>8315ВНР1240</t>
  </si>
  <si>
    <t>Кран шаровый латунный Temper для газа  DN20 (3/4”) PN40, внутренняя/наружная, рычаг, GAS</t>
  </si>
  <si>
    <t>8320ВНР3440</t>
  </si>
  <si>
    <t>Кран шаровый латунный Temper для газа  DN25 (1”) PN40, внутренняя/наружная, рычаг, GAS</t>
  </si>
  <si>
    <t>8325ВНР140</t>
  </si>
  <si>
    <t>Кран шаровый латунный Temper для газа DN32 (1.1/4”) PN25, внутренняя/наружная, рычаг, GAS</t>
  </si>
  <si>
    <t>8332ВНР11425</t>
  </si>
  <si>
    <t>Кран шаровый латунный Temper для газа DN40 (1.1/2”) PN25, внутренняя/наружная, рычаг, GAS</t>
  </si>
  <si>
    <t>8340ВНР11225</t>
  </si>
  <si>
    <t>Кран шаровый латунный Temper для газа DN50 (2”) PN25, внутренняя/наружная, рычаг, GAS</t>
  </si>
  <si>
    <t>8350ВНР225</t>
  </si>
  <si>
    <t>Кран шаровый латунный Temper для газа DN15 (1/2”) PN40, наружная/наружная, бабочка, GAS</t>
  </si>
  <si>
    <t>8315ННБ1240</t>
  </si>
  <si>
    <t>Кран шаровый латунный Temper для газа DN20 (3/4”) PN40, наружная/наружная, бабочка, GAS</t>
  </si>
  <si>
    <t>8320ННБ3440</t>
  </si>
  <si>
    <t>Кран шаровый латунный Temper для газа DN15 (1/2”) PN40, наружная/наружная, рычаг, GAS</t>
  </si>
  <si>
    <t>8315ННР1240</t>
  </si>
  <si>
    <t>Кран шаровый латунный Temper для газа  DN20 (3/4”) PN40, наружная/наружная, рычаг, GAS</t>
  </si>
  <si>
    <t>8320ННР3440</t>
  </si>
  <si>
    <r>
      <rPr>
        <b/>
        <sz val="8"/>
        <rFont val="Arial"/>
        <charset val="134"/>
      </rPr>
      <t>О сотрудничестве:</t>
    </r>
  </si>
  <si>
    <r>
      <rPr>
        <sz val="8"/>
        <rFont val="Microsoft Sans Serif"/>
        <charset val="134"/>
      </rPr>
      <t>Дилерские цены формируются после обсуждения условий сотрудничества</t>
    </r>
  </si>
  <si>
    <r>
      <rPr>
        <b/>
        <sz val="8"/>
        <rFont val="Arial"/>
        <charset val="134"/>
      </rPr>
      <t>О продукции:</t>
    </r>
  </si>
  <si>
    <r>
      <rPr>
        <sz val="8"/>
        <rFont val="Microsoft Sans Serif"/>
        <charset val="134"/>
      </rPr>
      <t>Проход: стандартный</t>
    </r>
  </si>
  <si>
    <r>
      <rPr>
        <sz val="8"/>
        <rFont val="Microsoft Sans Serif"/>
        <charset val="134"/>
      </rPr>
      <t>Марка стали: Латунь по ГОСТ 15527</t>
    </r>
  </si>
  <si>
    <r>
      <rPr>
        <sz val="8"/>
        <rFont val="Microsoft Sans Serif"/>
        <charset val="134"/>
      </rPr>
      <t>Соответствие тех. требований: ГОСТ Р 59553-2021 "Краны шаровые из латуни"</t>
    </r>
  </si>
  <si>
    <r>
      <rPr>
        <sz val="8"/>
        <rFont val="Microsoft Sans Serif"/>
        <charset val="134"/>
      </rPr>
      <t>Страхование ответственности: 10 млн.руб.</t>
    </r>
  </si>
  <si>
    <t>Сфера применения продукции: газовые среды</t>
  </si>
  <si>
    <r>
      <rPr>
        <b/>
        <sz val="8"/>
        <rFont val="Arial"/>
        <charset val="134"/>
      </rPr>
      <t>О компании:</t>
    </r>
  </si>
  <si>
    <r>
      <rPr>
        <sz val="8"/>
        <rFont val="Microsoft Sans Serif"/>
        <charset val="134"/>
      </rPr>
      <t>ООО "Темпер" - российский завод по производству шаровых кранов марки "TEMPER"</t>
    </r>
  </si>
  <si>
    <r>
      <rPr>
        <sz val="8"/>
        <rFont val="Microsoft Sans Serif"/>
        <charset val="134"/>
      </rPr>
      <t>Предприятие выпускает шаровые краны с 2014 года</t>
    </r>
  </si>
  <si>
    <r>
      <rPr>
        <sz val="8"/>
        <rFont val="Microsoft Sans Serif"/>
        <charset val="134"/>
      </rPr>
      <t>Расположен в г. Кургане на территории более 2,7 га.</t>
    </r>
  </si>
  <si>
    <r>
      <rPr>
        <sz val="8"/>
        <rFont val="Microsoft Sans Serif"/>
        <charset val="134"/>
      </rPr>
      <t>Численность сотрудников более 200 человек, средний возраст 33 года.</t>
    </r>
  </si>
  <si>
    <r>
      <rPr>
        <sz val="8"/>
        <rFont val="Microsoft Sans Serif"/>
        <charset val="134"/>
      </rPr>
      <t>Завод представлен в 65 регионах России. Экспортный портфель – 20 стран</t>
    </r>
  </si>
  <si>
    <r>
      <rPr>
        <b/>
        <sz val="8"/>
        <rFont val="Arial"/>
        <charset val="134"/>
      </rPr>
      <t>Контакты:</t>
    </r>
  </si>
  <si>
    <t xml:space="preserve"> Почта: temper@temper.ru </t>
  </si>
  <si>
    <t>Узнай</t>
  </si>
  <si>
    <r>
      <rPr>
        <b/>
        <sz val="16"/>
        <color rgb="FFFFFF00"/>
        <rFont val="Arial"/>
        <charset val="204"/>
      </rPr>
      <t>НОВИНКА!</t>
    </r>
    <r>
      <rPr>
        <b/>
        <sz val="16"/>
        <color rgb="FFFFFFFF"/>
        <rFont val="Arial"/>
        <charset val="134"/>
      </rPr>
      <t xml:space="preserve">      ФИЛЬТР ЛАТУННЫЙ СЕТЧАТЫЙ TEMPER</t>
    </r>
  </si>
  <si>
    <t>Сокращенное наименование</t>
  </si>
  <si>
    <t>Вес фильтра, г</t>
  </si>
  <si>
    <t>Розничная
цена, руб. с НДС</t>
  </si>
  <si>
    <t>Цена со скидкой, руб. с НДС</t>
  </si>
  <si>
    <t>Фильтр сетчатый Temper для воды DN15 (1/2") PN40, внутренняя / внутренняя</t>
  </si>
  <si>
    <t>Temper F22.15.ВВ.1/2"</t>
  </si>
  <si>
    <t>F2215ВВ1240</t>
  </si>
  <si>
    <t>Фильтр сетчатый Temper для воды DN20 (3/4") PN40, внутренняя / внутренняя</t>
  </si>
  <si>
    <t>Temper F22.20.ВВ.3/4"</t>
  </si>
  <si>
    <t>F2220ВВ3440</t>
  </si>
  <si>
    <t>Фильтр сетчатый Temper для воды DN25 (1") PN40, внутренняя / внутренняя</t>
  </si>
  <si>
    <t>Temper F22.25.ВВ.1"</t>
  </si>
  <si>
    <t>F2225ВВ140</t>
  </si>
  <si>
    <t>Фильтр сетчатый Temper для воды DN32 (1 1/4") PN25, внутренняя / внутренняя</t>
  </si>
  <si>
    <t>Temper F22.32.ВВ.1 1/4"</t>
  </si>
  <si>
    <t>F2232ВВ11425</t>
  </si>
  <si>
    <t>Фильтр сетчатый Temper для воды DN40 (1 1/2") PN25, внутренняя / внутренняя</t>
  </si>
  <si>
    <t>Temper F22.40.ВВ.1 1/2"</t>
  </si>
  <si>
    <t>F2240ВВ11225</t>
  </si>
  <si>
    <t>Фильтр сетчатый Temper для воды DN50 (2") PN25, внутренняя / внутренняя</t>
  </si>
  <si>
    <t>Temper F22.50.ВВ.2"</t>
  </si>
  <si>
    <t>F2250ВВ225</t>
  </si>
  <si>
    <r>
      <rPr>
        <b/>
        <sz val="8"/>
        <rFont val="Arial"/>
        <charset val="134"/>
      </rPr>
      <t xml:space="preserve">О продукции:
</t>
    </r>
    <r>
      <rPr>
        <sz val="8"/>
        <rFont val="Arial"/>
        <charset val="204"/>
      </rPr>
      <t>Устанавливаются на трубопроводы для предварительной очистки воды</t>
    </r>
  </si>
  <si>
    <r>
      <rPr>
        <b/>
        <sz val="8"/>
        <rFont val="Arial"/>
        <charset val="204"/>
      </rPr>
      <t>Гарантийный срок:</t>
    </r>
    <r>
      <rPr>
        <sz val="8"/>
        <rFont val="Arial"/>
        <charset val="204"/>
      </rPr>
      <t xml:space="preserve"> 5 лет
</t>
    </r>
    <r>
      <rPr>
        <b/>
        <sz val="8"/>
        <rFont val="Arial"/>
        <charset val="204"/>
      </rPr>
      <t>Максимальная температура рабочей среды:</t>
    </r>
    <r>
      <rPr>
        <sz val="8"/>
        <rFont val="Arial"/>
        <charset val="204"/>
      </rPr>
      <t xml:space="preserve"> +150</t>
    </r>
    <r>
      <rPr>
        <sz val="10"/>
        <color rgb="FF000000"/>
        <rFont val="Calibri"/>
        <charset val="204"/>
      </rPr>
      <t>˚С</t>
    </r>
  </si>
  <si>
    <r>
      <rPr>
        <b/>
        <sz val="8"/>
        <rFont val="Arial"/>
        <charset val="204"/>
      </rPr>
      <t>Материал корпуса:</t>
    </r>
    <r>
      <rPr>
        <sz val="8"/>
        <rFont val="Arial"/>
        <charset val="204"/>
      </rPr>
      <t xml:space="preserve"> латунь 
</t>
    </r>
    <r>
      <rPr>
        <b/>
        <sz val="8"/>
        <rFont val="Arial"/>
        <charset val="204"/>
      </rPr>
      <t xml:space="preserve">Материал сетки: </t>
    </r>
    <r>
      <rPr>
        <sz val="8"/>
        <rFont val="Arial"/>
        <charset val="204"/>
      </rPr>
      <t xml:space="preserve">нержавеющая сталь
</t>
    </r>
    <r>
      <rPr>
        <b/>
        <sz val="8"/>
        <rFont val="Arial"/>
        <charset val="204"/>
      </rPr>
      <t>Материал уплотнения:</t>
    </r>
    <r>
      <rPr>
        <sz val="8"/>
        <rFont val="Arial"/>
        <charset val="204"/>
      </rPr>
      <t xml:space="preserve"> фторопласт Ф4</t>
    </r>
  </si>
  <si>
    <r>
      <rPr>
        <b/>
        <sz val="8"/>
        <rFont val="Arial"/>
        <charset val="204"/>
      </rPr>
      <t xml:space="preserve">Страхование ответственности: </t>
    </r>
    <r>
      <rPr>
        <sz val="8"/>
        <rFont val="Arial"/>
        <charset val="204"/>
      </rPr>
      <t xml:space="preserve">10 млн.руб.
</t>
    </r>
    <r>
      <rPr>
        <b/>
        <sz val="8"/>
        <rFont val="Arial"/>
        <charset val="204"/>
      </rPr>
      <t xml:space="preserve">Сфера применения продукции: </t>
    </r>
    <r>
      <rPr>
        <sz val="8"/>
        <rFont val="Arial"/>
        <charset val="204"/>
      </rPr>
      <t>отопление, водоснабжение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</si>
</sst>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\ ##0"/>
  </numFmts>
  <fonts count="27">
    <font>
      <sz val="10"/>
      <color rgb="FF000000"/>
      <name val="Times New Roman"/>
      <charset val="204"/>
    </font>
    <font>
      <b/>
      <sz val="16"/>
      <color rgb="FFFFFFFF"/>
      <name val="Arial"/>
      <charset val="204"/>
    </font>
    <font>
      <b/>
      <sz val="16"/>
      <color rgb="FFFFFFFF"/>
      <name val="Arial"/>
      <charset val="134"/>
    </font>
    <font>
      <b/>
      <sz val="9"/>
      <color rgb="FFFFFFFF"/>
      <name val="Arial"/>
      <charset val="134"/>
    </font>
    <font>
      <b/>
      <sz val="9"/>
      <color rgb="FFFFFF00"/>
      <name val="Arial"/>
      <charset val="134"/>
    </font>
    <font>
      <sz val="8"/>
      <name val="Microsoft Sans Serif"/>
      <charset val="134"/>
    </font>
    <font>
      <sz val="8"/>
      <color rgb="FF000000"/>
      <name val="Microsoft Sans Serif"/>
      <charset val="134"/>
    </font>
    <font>
      <b/>
      <sz val="8"/>
      <name val="Arial"/>
      <charset val="134"/>
    </font>
    <font>
      <sz val="8"/>
      <name val="Microsoft Sans Serif"/>
      <charset val="204"/>
    </font>
    <font>
      <sz val="8"/>
      <name val="Arial"/>
      <charset val="204"/>
    </font>
    <font>
      <b/>
      <sz val="16"/>
      <name val="Arial"/>
      <charset val="134"/>
    </font>
    <font>
      <b/>
      <sz val="8"/>
      <name val="Arial"/>
      <charset val="204"/>
    </font>
    <font>
      <u/>
      <sz val="10"/>
      <color theme="10"/>
      <name val="Times New Roman"/>
      <charset val="204"/>
    </font>
    <font>
      <b/>
      <sz val="9"/>
      <color rgb="FF000000"/>
      <name val="Arial"/>
      <charset val="204"/>
    </font>
    <font>
      <sz val="8"/>
      <color indexed="8"/>
      <name val="Arial"/>
      <charset val="134"/>
    </font>
    <font>
      <b/>
      <sz val="10"/>
      <color rgb="FF000000"/>
      <name val="Arial"/>
      <charset val="204"/>
    </font>
    <font>
      <b/>
      <sz val="16"/>
      <color theme="0"/>
      <name val="Arial"/>
      <charset val="204"/>
    </font>
    <font>
      <b/>
      <sz val="8"/>
      <color rgb="FFFFFFFF"/>
      <name val="Arial"/>
      <charset val="134"/>
    </font>
    <font>
      <b/>
      <sz val="8"/>
      <color theme="0"/>
      <name val="Arial"/>
      <charset val="204"/>
    </font>
    <font>
      <b/>
      <u/>
      <sz val="10"/>
      <color theme="10"/>
      <name val="Arial"/>
      <charset val="204"/>
    </font>
    <font>
      <b/>
      <sz val="10"/>
      <color rgb="FFFFFFFF"/>
      <name val="Arial"/>
      <charset val="134"/>
    </font>
    <font>
      <b/>
      <sz val="8"/>
      <color rgb="FFFFFF00"/>
      <name val="Arial"/>
      <charset val="134"/>
    </font>
    <font>
      <b/>
      <sz val="10"/>
      <name val="Arial"/>
      <charset val="204"/>
    </font>
    <font>
      <sz val="10"/>
      <color rgb="FF000000"/>
      <name val="Times New Roman"/>
      <charset val="204"/>
    </font>
    <font>
      <sz val="10"/>
      <name val="Arial"/>
      <charset val="204"/>
    </font>
    <font>
      <sz val="10"/>
      <color rgb="FF000000"/>
      <name val="Calibri"/>
      <charset val="204"/>
    </font>
    <font>
      <b/>
      <sz val="16"/>
      <color rgb="FFFFFF0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rgb="FF9536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9" fontId="2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</cellStyleXfs>
  <cellXfs count="183">
    <xf numFmtId="0" fontId="0" fillId="0" borderId="0" xfId="0" applyFill="1" applyBorder="1" applyAlignment="1">
      <alignment horizontal="left" vertical="top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left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1" fontId="6" fillId="3" borderId="5" xfId="0" applyNumberFormat="1" applyFont="1" applyFill="1" applyBorder="1" applyAlignment="1" applyProtection="1">
      <alignment horizontal="center" vertical="center" shrinkToFit="1"/>
      <protection hidden="1"/>
    </xf>
    <xf numFmtId="0" fontId="5" fillId="4" borderId="4" xfId="0" applyFont="1" applyFill="1" applyBorder="1" applyAlignment="1" applyProtection="1">
      <alignment horizontal="left"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1" fontId="6" fillId="5" borderId="5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top" wrapText="1"/>
      <protection hidden="1"/>
    </xf>
    <xf numFmtId="0" fontId="7" fillId="0" borderId="0" xfId="0" applyFont="1" applyFill="1" applyBorder="1" applyAlignment="1" applyProtection="1">
      <alignment vertical="top" wrapText="1"/>
      <protection hidden="1"/>
    </xf>
    <xf numFmtId="0" fontId="8" fillId="0" borderId="0" xfId="0" applyFont="1" applyFill="1" applyBorder="1" applyAlignment="1" applyProtection="1">
      <alignment vertical="top" wrapText="1"/>
      <protection hidden="1"/>
    </xf>
    <xf numFmtId="0" fontId="9" fillId="0" borderId="0" xfId="0" applyFont="1" applyFill="1" applyBorder="1" applyAlignment="1" applyProtection="1">
      <alignment vertical="top" wrapText="1"/>
      <protection hidden="1"/>
    </xf>
    <xf numFmtId="0" fontId="7" fillId="6" borderId="8" xfId="0" applyFont="1" applyFill="1" applyBorder="1" applyAlignment="1" applyProtection="1">
      <alignment horizontal="center" vertical="center" textRotation="90" wrapText="1"/>
      <protection hidden="1"/>
    </xf>
    <xf numFmtId="0" fontId="11" fillId="6" borderId="8" xfId="0" applyFont="1" applyFill="1" applyBorder="1" applyAlignment="1" applyProtection="1">
      <alignment horizontal="center" vertical="center" textRotation="90" wrapText="1"/>
      <protection hidden="1"/>
    </xf>
    <xf numFmtId="0" fontId="11" fillId="6" borderId="8" xfId="0" applyFont="1" applyFill="1" applyBorder="1" applyAlignment="1" applyProtection="1">
      <alignment vertical="center" textRotation="90" wrapText="1"/>
      <protection hidden="1"/>
    </xf>
    <xf numFmtId="0" fontId="11" fillId="6" borderId="9" xfId="0" applyFont="1" applyFill="1" applyBorder="1" applyAlignment="1" applyProtection="1">
      <alignment horizontal="center" vertical="center" wrapText="1"/>
      <protection hidden="1"/>
    </xf>
    <xf numFmtId="0" fontId="7" fillId="6" borderId="2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1" fontId="6" fillId="0" borderId="3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4" xfId="0" applyNumberFormat="1" applyFont="1" applyFill="1" applyBorder="1" applyAlignment="1" applyProtection="1">
      <alignment horizontal="center" vertical="center" shrinkToFit="1"/>
      <protection hidden="1"/>
    </xf>
    <xf numFmtId="0" fontId="8" fillId="5" borderId="10" xfId="0" applyFont="1" applyFill="1" applyBorder="1" applyAlignment="1" applyProtection="1">
      <alignment horizontal="center" vertical="center" wrapText="1"/>
      <protection hidden="1"/>
    </xf>
    <xf numFmtId="1" fontId="6" fillId="5" borderId="10" xfId="0" applyNumberFormat="1" applyFont="1" applyFill="1" applyBorder="1" applyAlignment="1" applyProtection="1">
      <alignment horizontal="center" vertical="center" shrinkToFit="1"/>
      <protection hidden="1"/>
    </xf>
    <xf numFmtId="0" fontId="8" fillId="5" borderId="10" xfId="0" applyFont="1" applyFill="1" applyBorder="1" applyAlignment="1" applyProtection="1">
      <alignment horizontal="right" vertical="center" wrapText="1"/>
      <protection hidden="1"/>
    </xf>
    <xf numFmtId="0" fontId="5" fillId="5" borderId="11" xfId="0" applyFont="1" applyFill="1" applyBorder="1" applyAlignment="1" applyProtection="1">
      <alignment horizontal="center" vertical="center" wrapText="1"/>
      <protection hidden="1"/>
    </xf>
    <xf numFmtId="0" fontId="5" fillId="5" borderId="10" xfId="0" applyFont="1" applyFill="1" applyBorder="1" applyAlignment="1" applyProtection="1">
      <alignment horizontal="left" vertical="center" wrapText="1"/>
      <protection hidden="1"/>
    </xf>
    <xf numFmtId="0" fontId="5" fillId="5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1" fontId="6" fillId="0" borderId="10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10" xfId="0" applyFont="1" applyFill="1" applyBorder="1" applyAlignment="1" applyProtection="1">
      <alignment horizontal="right" vertical="center" wrapText="1"/>
      <protection hidden="1"/>
    </xf>
    <xf numFmtId="0" fontId="6" fillId="0" borderId="10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8" fillId="5" borderId="4" xfId="0" applyFont="1" applyFill="1" applyBorder="1" applyAlignment="1" applyProtection="1">
      <alignment horizontal="center" vertical="center" wrapText="1"/>
      <protection hidden="1"/>
    </xf>
    <xf numFmtId="1" fontId="6" fillId="5" borderId="4" xfId="0" applyNumberFormat="1" applyFont="1" applyFill="1" applyBorder="1" applyAlignment="1" applyProtection="1">
      <alignment horizontal="center" vertical="center" shrinkToFit="1"/>
      <protection hidden="1"/>
    </xf>
    <xf numFmtId="0" fontId="8" fillId="5" borderId="4" xfId="0" applyFont="1" applyFill="1" applyBorder="1" applyAlignment="1" applyProtection="1">
      <alignment horizontal="right" vertical="center" wrapText="1"/>
      <protection hidden="1"/>
    </xf>
    <xf numFmtId="0" fontId="5" fillId="5" borderId="12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left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1" fontId="6" fillId="0" borderId="0" xfId="0" applyNumberFormat="1" applyFont="1" applyFill="1" applyBorder="1" applyAlignment="1" applyProtection="1">
      <alignment vertical="center" shrinkToFit="1"/>
      <protection hidden="1"/>
    </xf>
    <xf numFmtId="1" fontId="6" fillId="0" borderId="0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0" xfId="0" applyNumberFormat="1" applyFont="1" applyFill="1" applyBorder="1" applyAlignment="1" applyProtection="1">
      <alignment horizontal="left" vertical="center" shrinkToFit="1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 applyProtection="1">
      <alignment horizontal="right" vertical="center" wrapText="1"/>
      <protection hidden="1"/>
    </xf>
    <xf numFmtId="0" fontId="6" fillId="0" borderId="4" xfId="0" applyNumberFormat="1" applyFont="1" applyFill="1" applyBorder="1" applyAlignment="1" applyProtection="1">
      <alignment horizontal="center" vertical="center" shrinkToFit="1"/>
      <protection hidden="1"/>
    </xf>
    <xf numFmtId="1" fontId="6" fillId="4" borderId="4" xfId="0" applyNumberFormat="1" applyFont="1" applyFill="1" applyBorder="1" applyAlignment="1" applyProtection="1">
      <alignment horizontal="center" vertical="center" shrinkToFit="1"/>
      <protection hidden="1"/>
    </xf>
    <xf numFmtId="0" fontId="8" fillId="4" borderId="4" xfId="0" applyFont="1" applyFill="1" applyBorder="1" applyAlignment="1" applyProtection="1">
      <alignment horizontal="center" vertical="center" wrapText="1"/>
      <protection hidden="1"/>
    </xf>
    <xf numFmtId="0" fontId="8" fillId="4" borderId="4" xfId="0" applyFont="1" applyFill="1" applyBorder="1" applyAlignment="1" applyProtection="1">
      <alignment horizontal="right" vertical="center" wrapText="1"/>
      <protection hidden="1"/>
    </xf>
    <xf numFmtId="0" fontId="5" fillId="4" borderId="12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6" fillId="5" borderId="4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right" vertical="center" wrapText="1"/>
      <protection hidden="1"/>
    </xf>
    <xf numFmtId="0" fontId="6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8" fillId="5" borderId="13" xfId="0" applyFont="1" applyFill="1" applyBorder="1" applyAlignment="1" applyProtection="1">
      <alignment horizontal="center" vertical="center" wrapText="1"/>
      <protection hidden="1"/>
    </xf>
    <xf numFmtId="1" fontId="6" fillId="5" borderId="13" xfId="0" applyNumberFormat="1" applyFont="1" applyFill="1" applyBorder="1" applyAlignment="1" applyProtection="1">
      <alignment horizontal="center" vertical="center" shrinkToFit="1"/>
      <protection hidden="1"/>
    </xf>
    <xf numFmtId="0" fontId="8" fillId="5" borderId="13" xfId="0" applyFont="1" applyFill="1" applyBorder="1" applyAlignment="1" applyProtection="1">
      <alignment horizontal="right" vertical="center" wrapText="1"/>
      <protection hidden="1"/>
    </xf>
    <xf numFmtId="0" fontId="5" fillId="5" borderId="14" xfId="0" applyFont="1" applyFill="1" applyBorder="1" applyAlignment="1" applyProtection="1">
      <alignment horizontal="center" vertical="center" wrapText="1"/>
      <protection hidden="1"/>
    </xf>
    <xf numFmtId="0" fontId="5" fillId="5" borderId="13" xfId="0" applyFont="1" applyFill="1" applyBorder="1" applyAlignment="1" applyProtection="1">
      <alignment horizontal="left" vertical="center" wrapText="1"/>
      <protection hidden="1"/>
    </xf>
    <xf numFmtId="0" fontId="5" fillId="5" borderId="13" xfId="0" applyFont="1" applyFill="1" applyBorder="1" applyAlignment="1" applyProtection="1">
      <alignment horizontal="center" vertical="center" wrapText="1"/>
      <protection hidden="1"/>
    </xf>
    <xf numFmtId="0" fontId="5" fillId="0" borderId="15" xfId="0" applyFont="1" applyFill="1" applyBorder="1" applyAlignment="1" applyProtection="1">
      <alignment horizontal="center" vertical="center" wrapText="1"/>
      <protection hidden="1"/>
    </xf>
    <xf numFmtId="1" fontId="6" fillId="0" borderId="15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15" xfId="0" applyFont="1" applyFill="1" applyBorder="1" applyAlignment="1" applyProtection="1">
      <alignment horizontal="center" vertical="center" wrapText="1"/>
      <protection hidden="1"/>
    </xf>
    <xf numFmtId="0" fontId="8" fillId="0" borderId="15" xfId="0" applyFont="1" applyFill="1" applyBorder="1" applyAlignment="1" applyProtection="1">
      <alignment horizontal="right" vertical="center" wrapText="1"/>
      <protection hidden="1"/>
    </xf>
    <xf numFmtId="0" fontId="6" fillId="0" borderId="15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15" xfId="0" applyFont="1" applyFill="1" applyBorder="1" applyAlignment="1" applyProtection="1">
      <alignment horizontal="left" vertical="center" wrapText="1"/>
      <protection hidden="1"/>
    </xf>
    <xf numFmtId="1" fontId="6" fillId="4" borderId="13" xfId="0" applyNumberFormat="1" applyFont="1" applyFill="1" applyBorder="1" applyAlignment="1" applyProtection="1">
      <alignment horizontal="center" vertical="center" shrinkToFi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right" vertical="center" wrapText="1"/>
      <protection hidden="1"/>
    </xf>
    <xf numFmtId="0" fontId="5" fillId="4" borderId="14" xfId="0" applyFont="1" applyFill="1" applyBorder="1" applyAlignment="1" applyProtection="1">
      <alignment horizontal="center" vertical="center" wrapText="1"/>
      <protection hidden="1"/>
    </xf>
    <xf numFmtId="0" fontId="5" fillId="4" borderId="13" xfId="0" applyFont="1" applyFill="1" applyBorder="1" applyAlignment="1" applyProtection="1">
      <alignment horizontal="left" vertical="center" wrapText="1"/>
      <protection hidden="1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6" fillId="4" borderId="4" xfId="0" applyNumberFormat="1" applyFont="1" applyFill="1" applyBorder="1" applyAlignment="1" applyProtection="1">
      <alignment horizontal="center" vertical="center" shrinkToFit="1"/>
      <protection hidden="1"/>
    </xf>
    <xf numFmtId="0" fontId="8" fillId="4" borderId="0" xfId="0" applyFont="1" applyFill="1" applyBorder="1" applyAlignment="1" applyProtection="1">
      <alignment horizontal="center" vertical="center" wrapText="1"/>
      <protection hidden="1"/>
    </xf>
    <xf numFmtId="1" fontId="6" fillId="4" borderId="0" xfId="0" applyNumberFormat="1" applyFont="1" applyFill="1" applyBorder="1" applyAlignment="1" applyProtection="1">
      <alignment horizontal="center" vertical="center" shrinkToFit="1"/>
      <protection hidden="1"/>
    </xf>
    <xf numFmtId="0" fontId="8" fillId="4" borderId="0" xfId="0" applyFont="1" applyFill="1" applyBorder="1" applyAlignment="1" applyProtection="1">
      <alignment horizontal="right" vertical="center" wrapText="1"/>
      <protection hidden="1"/>
    </xf>
    <xf numFmtId="0" fontId="6" fillId="4" borderId="0" xfId="0" applyNumberFormat="1" applyFont="1" applyFill="1" applyBorder="1" applyAlignment="1" applyProtection="1">
      <alignment horizontal="center" vertical="center" shrinkToFit="1"/>
      <protection hidden="1"/>
    </xf>
    <xf numFmtId="0" fontId="5" fillId="4" borderId="0" xfId="0" applyFont="1" applyFill="1" applyBorder="1" applyAlignment="1" applyProtection="1">
      <alignment horizontal="left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0" fillId="0" borderId="0" xfId="0" applyFill="1" applyBorder="1" applyAlignment="1">
      <alignment horizontal="center" vertical="top"/>
    </xf>
    <xf numFmtId="0" fontId="11" fillId="6" borderId="18" xfId="0" applyFont="1" applyFill="1" applyBorder="1" applyAlignment="1" applyProtection="1">
      <alignment horizontal="center" vertical="center" wrapText="1"/>
      <protection hidden="1"/>
    </xf>
    <xf numFmtId="0" fontId="7" fillId="6" borderId="18" xfId="0" applyFont="1" applyFill="1" applyBorder="1" applyAlignment="1" applyProtection="1">
      <alignment horizontal="center" vertical="center" wrapText="1"/>
      <protection hidden="1"/>
    </xf>
    <xf numFmtId="0" fontId="7" fillId="6" borderId="19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20" xfId="0" applyFont="1" applyFill="1" applyBorder="1" applyAlignment="1" applyProtection="1">
      <alignment horizontal="center" vertical="center" wrapText="1"/>
      <protection hidden="1"/>
    </xf>
    <xf numFmtId="168" fontId="14" fillId="0" borderId="8" xfId="0" applyNumberFormat="1" applyFont="1" applyBorder="1" applyAlignment="1">
      <alignment horizontal="center" vertical="center" wrapText="1"/>
    </xf>
    <xf numFmtId="9" fontId="15" fillId="7" borderId="21" xfId="1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hidden="1"/>
    </xf>
    <xf numFmtId="0" fontId="8" fillId="5" borderId="8" xfId="0" applyFont="1" applyFill="1" applyBorder="1" applyAlignment="1" applyProtection="1">
      <alignment horizontal="center" vertical="center" wrapText="1"/>
      <protection hidden="1"/>
    </xf>
    <xf numFmtId="0" fontId="8" fillId="5" borderId="20" xfId="0" applyFont="1" applyFill="1" applyBorder="1" applyAlignment="1" applyProtection="1">
      <alignment horizontal="center" vertical="center" wrapText="1"/>
      <protection hidden="1"/>
    </xf>
    <xf numFmtId="168" fontId="14" fillId="5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20" xfId="0" applyNumberFormat="1" applyFont="1" applyFill="1" applyBorder="1" applyAlignment="1" applyProtection="1">
      <alignment horizontal="center" vertical="center" shrinkToFit="1"/>
      <protection hidden="1"/>
    </xf>
    <xf numFmtId="168" fontId="14" fillId="3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 applyProtection="1">
      <alignment vertical="center" shrinkToFit="1"/>
      <protection hidden="1"/>
    </xf>
    <xf numFmtId="1" fontId="6" fillId="0" borderId="0" xfId="0" applyNumberFormat="1" applyFont="1" applyFill="1" applyBorder="1" applyAlignment="1" applyProtection="1">
      <alignment vertical="top" shrinkToFit="1"/>
      <protection hidden="1"/>
    </xf>
    <xf numFmtId="1" fontId="6" fillId="0" borderId="8" xfId="0" applyNumberFormat="1" applyFont="1" applyFill="1" applyBorder="1" applyAlignment="1" applyProtection="1">
      <alignment vertical="top" shrinkToFit="1"/>
      <protection hidden="1"/>
    </xf>
    <xf numFmtId="168" fontId="14" fillId="0" borderId="8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 applyProtection="1">
      <alignment horizontal="center" vertical="center" shrinkToFit="1"/>
      <protection hidden="1"/>
    </xf>
    <xf numFmtId="0" fontId="8" fillId="4" borderId="8" xfId="0" applyFont="1" applyFill="1" applyBorder="1" applyAlignment="1" applyProtection="1">
      <alignment horizontal="center" vertical="center" wrapText="1"/>
      <protection hidden="1"/>
    </xf>
    <xf numFmtId="0" fontId="8" fillId="4" borderId="20" xfId="0" applyFont="1" applyFill="1" applyBorder="1" applyAlignment="1" applyProtection="1">
      <alignment horizontal="center" vertical="center" wrapText="1"/>
      <protection hidden="1"/>
    </xf>
    <xf numFmtId="1" fontId="6" fillId="5" borderId="8" xfId="0" applyNumberFormat="1" applyFont="1" applyFill="1" applyBorder="1" applyAlignment="1" applyProtection="1">
      <alignment horizontal="center" vertical="center" shrinkToFit="1"/>
      <protection hidden="1"/>
    </xf>
    <xf numFmtId="1" fontId="6" fillId="5" borderId="20" xfId="0" applyNumberFormat="1" applyFont="1" applyFill="1" applyBorder="1" applyAlignment="1" applyProtection="1">
      <alignment horizontal="center" vertical="center" shrinkToFit="1"/>
      <protection hidden="1"/>
    </xf>
    <xf numFmtId="168" fontId="6" fillId="0" borderId="8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8" xfId="0" applyFill="1" applyBorder="1" applyAlignment="1">
      <alignment horizontal="left" vertical="top"/>
    </xf>
    <xf numFmtId="1" fontId="6" fillId="5" borderId="22" xfId="0" applyNumberFormat="1" applyFont="1" applyFill="1" applyBorder="1" applyAlignment="1" applyProtection="1">
      <alignment horizontal="center" vertical="center" shrinkToFit="1"/>
      <protection hidden="1"/>
    </xf>
    <xf numFmtId="1" fontId="6" fillId="3" borderId="23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24" xfId="0" applyFill="1" applyBorder="1" applyAlignment="1">
      <alignment horizontal="left" vertical="top"/>
    </xf>
    <xf numFmtId="1" fontId="6" fillId="0" borderId="25" xfId="0" applyNumberFormat="1" applyFont="1" applyFill="1" applyBorder="1" applyAlignment="1" applyProtection="1">
      <alignment horizontal="center" vertical="center" shrinkToFit="1"/>
      <protection hidden="1"/>
    </xf>
    <xf numFmtId="1" fontId="6" fillId="4" borderId="8" xfId="0" applyNumberFormat="1" applyFont="1" applyFill="1" applyBorder="1" applyAlignment="1" applyProtection="1">
      <alignment horizontal="center" vertical="center" shrinkToFit="1"/>
      <protection hidden="1"/>
    </xf>
    <xf numFmtId="1" fontId="6" fillId="4" borderId="20" xfId="0" applyNumberFormat="1" applyFont="1" applyFill="1" applyBorder="1" applyAlignment="1" applyProtection="1">
      <alignment horizontal="center" vertical="center" shrinkToFit="1"/>
      <protection hidden="1"/>
    </xf>
    <xf numFmtId="1" fontId="6" fillId="5" borderId="0" xfId="0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0" applyFont="1" applyFill="1" applyBorder="1" applyAlignment="1" applyProtection="1">
      <alignment vertical="top" wrapText="1"/>
      <protection hidden="1"/>
    </xf>
    <xf numFmtId="0" fontId="12" fillId="0" borderId="0" xfId="2" applyFill="1" applyBorder="1" applyAlignment="1" applyProtection="1">
      <alignment vertical="top" wrapText="1"/>
      <protection hidden="1"/>
    </xf>
    <xf numFmtId="0" fontId="17" fillId="2" borderId="8" xfId="0" applyFont="1" applyFill="1" applyBorder="1" applyAlignment="1" applyProtection="1">
      <alignment horizontal="center" vertical="center" textRotation="90" wrapText="1"/>
      <protection hidden="1"/>
    </xf>
    <xf numFmtId="0" fontId="18" fillId="2" borderId="8" xfId="0" applyFont="1" applyFill="1" applyBorder="1" applyAlignment="1" applyProtection="1">
      <alignment horizontal="center" vertical="center" textRotation="90" wrapText="1"/>
      <protection hidden="1"/>
    </xf>
    <xf numFmtId="0" fontId="18" fillId="2" borderId="8" xfId="0" applyFont="1" applyFill="1" applyBorder="1" applyAlignment="1" applyProtection="1">
      <alignment vertical="center" textRotation="90" wrapText="1"/>
      <protection hidden="1"/>
    </xf>
    <xf numFmtId="0" fontId="11" fillId="2" borderId="9" xfId="0" applyFont="1" applyFill="1" applyBorder="1" applyAlignment="1" applyProtection="1">
      <alignment horizontal="center" vertical="center" wrapText="1"/>
      <protection hidden="1"/>
    </xf>
    <xf numFmtId="0" fontId="17" fillId="2" borderId="2" xfId="0" applyFont="1" applyFill="1" applyBorder="1" applyAlignment="1" applyProtection="1">
      <alignment horizontal="center" vertical="center" wrapText="1"/>
      <protection hidden="1"/>
    </xf>
    <xf numFmtId="0" fontId="17" fillId="2" borderId="3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1" fontId="6" fillId="0" borderId="13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right" vertical="center" wrapText="1"/>
      <protection hidden="1"/>
    </xf>
    <xf numFmtId="0" fontId="6" fillId="0" borderId="13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13" xfId="0" applyFont="1" applyFill="1" applyBorder="1" applyAlignment="1" applyProtection="1">
      <alignment horizontal="left" vertical="center" wrapText="1"/>
      <protection hidden="1"/>
    </xf>
    <xf numFmtId="0" fontId="0" fillId="0" borderId="26" xfId="0" applyFill="1" applyBorder="1" applyAlignment="1" applyProtection="1">
      <alignment vertical="center" wrapText="1"/>
      <protection hidden="1"/>
    </xf>
    <xf numFmtId="0" fontId="0" fillId="0" borderId="26" xfId="0" applyFill="1" applyBorder="1" applyAlignment="1" applyProtection="1">
      <alignment horizontal="center" vertical="center" wrapText="1"/>
      <protection hidden="1"/>
    </xf>
    <xf numFmtId="0" fontId="0" fillId="0" borderId="26" xfId="0" applyFill="1" applyBorder="1" applyAlignment="1" applyProtection="1">
      <alignment horizontal="left" vertical="center" wrapText="1"/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left" vertical="center" wrapText="1"/>
      <protection hidden="1"/>
    </xf>
    <xf numFmtId="0" fontId="18" fillId="2" borderId="18" xfId="0" applyFont="1" applyFill="1" applyBorder="1" applyAlignment="1" applyProtection="1">
      <alignment horizontal="center" vertical="center" wrapText="1"/>
      <protection hidden="1"/>
    </xf>
    <xf numFmtId="0" fontId="17" fillId="2" borderId="18" xfId="0" applyFont="1" applyFill="1" applyBorder="1" applyAlignment="1" applyProtection="1">
      <alignment horizontal="center" vertical="center" wrapText="1"/>
      <protection hidden="1"/>
    </xf>
    <xf numFmtId="0" fontId="21" fillId="2" borderId="3" xfId="0" applyFont="1" applyFill="1" applyBorder="1" applyAlignment="1" applyProtection="1">
      <alignment horizontal="center" vertical="center" wrapText="1"/>
      <protection hidden="1"/>
    </xf>
    <xf numFmtId="9" fontId="15" fillId="7" borderId="28" xfId="1" applyNumberFormat="1" applyFont="1" applyFill="1" applyBorder="1" applyAlignment="1" applyProtection="1">
      <alignment horizontal="center" vertical="center"/>
      <protection locked="0"/>
    </xf>
    <xf numFmtId="1" fontId="6" fillId="5" borderId="29" xfId="0" applyNumberFormat="1" applyFont="1" applyFill="1" applyBorder="1" applyAlignment="1" applyProtection="1">
      <alignment horizontal="center" vertical="center" shrinkToFit="1"/>
      <protection hidden="1"/>
    </xf>
    <xf numFmtId="1" fontId="6" fillId="3" borderId="29" xfId="0" applyNumberFormat="1" applyFont="1" applyFill="1" applyBorder="1" applyAlignment="1" applyProtection="1">
      <alignment horizontal="center" vertical="center" shrinkToFit="1"/>
      <protection hidden="1"/>
    </xf>
    <xf numFmtId="1" fontId="6" fillId="5" borderId="30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31" xfId="0" applyNumberFormat="1" applyFont="1" applyFill="1" applyBorder="1" applyAlignment="1" applyProtection="1">
      <alignment vertical="center" shrinkToFit="1"/>
      <protection hidden="1"/>
    </xf>
    <xf numFmtId="1" fontId="6" fillId="0" borderId="8" xfId="0" applyNumberFormat="1" applyFont="1" applyFill="1" applyBorder="1" applyAlignment="1" applyProtection="1">
      <alignment vertical="top" shrinkToFit="1"/>
      <protection locked="0" hidden="1"/>
    </xf>
    <xf numFmtId="1" fontId="6" fillId="0" borderId="2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32" xfId="0" applyNumberFormat="1" applyFont="1" applyFill="1" applyBorder="1" applyAlignment="1" applyProtection="1">
      <alignment horizontal="center" vertical="center" shrinkToFit="1"/>
      <protection hidden="1"/>
    </xf>
    <xf numFmtId="1" fontId="6" fillId="5" borderId="32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8" xfId="0" applyFill="1" applyBorder="1" applyAlignment="1" applyProtection="1">
      <alignment vertical="center" wrapText="1"/>
      <protection hidden="1"/>
    </xf>
    <xf numFmtId="0" fontId="0" fillId="0" borderId="20" xfId="0" applyFill="1" applyBorder="1" applyAlignment="1" applyProtection="1">
      <alignment vertical="center" wrapText="1"/>
      <protection hidden="1"/>
    </xf>
    <xf numFmtId="0" fontId="8" fillId="0" borderId="33" xfId="0" applyFont="1" applyFill="1" applyBorder="1" applyAlignment="1" applyProtection="1">
      <alignment horizontal="center" vertical="center" wrapText="1"/>
      <protection hidden="1"/>
    </xf>
    <xf numFmtId="0" fontId="8" fillId="0" borderId="34" xfId="0" applyFont="1" applyFill="1" applyBorder="1" applyAlignment="1" applyProtection="1">
      <alignment horizontal="center" vertical="center" wrapText="1"/>
      <protection hidden="1"/>
    </xf>
    <xf numFmtId="0" fontId="22" fillId="6" borderId="0" xfId="0" applyFont="1" applyFill="1" applyBorder="1" applyAlignment="1" applyProtection="1">
      <alignment vertical="top" wrapText="1"/>
      <protection hidden="1"/>
    </xf>
    <xf numFmtId="0" fontId="0" fillId="6" borderId="8" xfId="0" applyFill="1" applyBorder="1" applyAlignment="1">
      <alignment horizontal="left" vertical="top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9" fillId="0" borderId="0" xfId="2" applyFont="1" applyFill="1" applyBorder="1" applyAlignment="1" applyProtection="1">
      <alignment horizontal="left" vertical="top" wrapText="1"/>
      <protection hidden="1"/>
    </xf>
    <xf numFmtId="0" fontId="8" fillId="0" borderId="0" xfId="0" applyFont="1" applyFill="1" applyBorder="1" applyAlignment="1" applyProtection="1">
      <alignment horizontal="left" vertical="top" wrapText="1"/>
      <protection hidden="1"/>
    </xf>
    <xf numFmtId="0" fontId="20" fillId="8" borderId="0" xfId="0" applyFont="1" applyFill="1" applyBorder="1" applyAlignment="1" applyProtection="1">
      <alignment horizontal="center" vertical="top" wrapText="1"/>
      <protection hidden="1"/>
    </xf>
    <xf numFmtId="0" fontId="20" fillId="8" borderId="27" xfId="0" applyFont="1" applyFill="1" applyBorder="1" applyAlignment="1" applyProtection="1">
      <alignment horizontal="center" vertical="top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6" fillId="2" borderId="6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16" fillId="2" borderId="17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left" vertical="top" wrapText="1"/>
      <protection hidden="1"/>
    </xf>
    <xf numFmtId="0" fontId="8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2" applyFill="1" applyBorder="1" applyAlignment="1" applyProtection="1">
      <alignment horizontal="center" vertical="top" wrapText="1"/>
      <protection hidden="1"/>
    </xf>
    <xf numFmtId="0" fontId="13" fillId="6" borderId="8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 applyProtection="1">
      <alignment horizontal="center" vertical="center" wrapText="1"/>
      <protection hidden="1"/>
    </xf>
    <xf numFmtId="0" fontId="10" fillId="6" borderId="16" xfId="0" applyFont="1" applyFill="1" applyBorder="1" applyAlignment="1" applyProtection="1">
      <alignment horizontal="center" vertical="center" wrapText="1"/>
      <protection hidden="1"/>
    </xf>
    <xf numFmtId="0" fontId="10" fillId="6" borderId="7" xfId="0" applyFont="1" applyFill="1" applyBorder="1" applyAlignment="1" applyProtection="1">
      <alignment horizontal="center" vertical="center" wrapText="1"/>
      <protection hidden="1"/>
    </xf>
    <xf numFmtId="0" fontId="10" fillId="6" borderId="17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</cellXfs>
  <cellStyles count="4">
    <cellStyle name="Гиперссылка" xfId="2" builtinId="8"/>
    <cellStyle name="Обычный" xfId="0" builtinId="0"/>
    <cellStyle name="Обычный 3" xfId="3" xr:uid="{00000000-0005-0000-0000-000031000000}"/>
    <cellStyle name="Процентный" xfId="1" builtinId="5"/>
  </cellStyles>
  <dxfs count="0"/>
  <tableStyles count="0" defaultTableStyle="TableStyleMedium9" defaultPivotStyle="PivotStyleLight16"/>
  <colors>
    <mruColors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155561</xdr:colOff>
      <xdr:row>62</xdr:row>
      <xdr:rowOff>36353</xdr:rowOff>
    </xdr:from>
    <xdr:ext cx="1389821" cy="394067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13147675"/>
          <a:ext cx="1390015" cy="393700"/>
        </a:xfrm>
        <a:prstGeom prst="rect">
          <a:avLst/>
        </a:prstGeom>
      </xdr:spPr>
    </xdr:pic>
    <xdr:clientData/>
  </xdr:oneCellAnchor>
  <xdr:oneCellAnchor>
    <xdr:from>
      <xdr:col>0</xdr:col>
      <xdr:colOff>111770</xdr:colOff>
      <xdr:row>62</xdr:row>
      <xdr:rowOff>41064</xdr:rowOff>
    </xdr:from>
    <xdr:ext cx="513560" cy="454626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" y="13152120"/>
          <a:ext cx="513080" cy="454660"/>
        </a:xfrm>
        <a:prstGeom prst="rect">
          <a:avLst/>
        </a:prstGeom>
      </xdr:spPr>
    </xdr:pic>
    <xdr:clientData/>
  </xdr:oneCellAnchor>
  <xdr:twoCellAnchor editAs="oneCell">
    <xdr:from>
      <xdr:col>10</xdr:col>
      <xdr:colOff>0</xdr:colOff>
      <xdr:row>51</xdr:row>
      <xdr:rowOff>105741</xdr:rowOff>
    </xdr:from>
    <xdr:to>
      <xdr:col>12</xdr:col>
      <xdr:colOff>377560</xdr:colOff>
      <xdr:row>58</xdr:row>
      <xdr:rowOff>130035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3630" y="11621135"/>
          <a:ext cx="1817370" cy="1048385"/>
        </a:xfrm>
        <a:prstGeom prst="rect">
          <a:avLst/>
        </a:prstGeom>
      </xdr:spPr>
    </xdr:pic>
    <xdr:clientData/>
  </xdr:twoCellAnchor>
  <xdr:twoCellAnchor editAs="oneCell">
    <xdr:from>
      <xdr:col>8</xdr:col>
      <xdr:colOff>223124</xdr:colOff>
      <xdr:row>44</xdr:row>
      <xdr:rowOff>58316</xdr:rowOff>
    </xdr:from>
    <xdr:to>
      <xdr:col>11</xdr:col>
      <xdr:colOff>199329</xdr:colOff>
      <xdr:row>51</xdr:row>
      <xdr:rowOff>87474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95" t="39413" r="32082" b="20447"/>
        <a:stretch>
          <a:fillRect/>
        </a:stretch>
      </xdr:blipFill>
      <xdr:spPr>
        <a:xfrm>
          <a:off x="5400675" y="10534650"/>
          <a:ext cx="1713230" cy="1068070"/>
        </a:xfrm>
        <a:prstGeom prst="rect">
          <a:avLst/>
        </a:prstGeom>
      </xdr:spPr>
    </xdr:pic>
    <xdr:clientData/>
  </xdr:twoCellAnchor>
  <xdr:twoCellAnchor editAs="oneCell">
    <xdr:from>
      <xdr:col>8</xdr:col>
      <xdr:colOff>106913</xdr:colOff>
      <xdr:row>52</xdr:row>
      <xdr:rowOff>46716</xdr:rowOff>
    </xdr:from>
    <xdr:to>
      <xdr:col>11</xdr:col>
      <xdr:colOff>0</xdr:colOff>
      <xdr:row>58</xdr:row>
      <xdr:rowOff>43906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43" t="30925" r="13656" b="32945"/>
        <a:stretch>
          <a:fillRect/>
        </a:stretch>
      </xdr:blipFill>
      <xdr:spPr>
        <a:xfrm>
          <a:off x="5284470" y="11704955"/>
          <a:ext cx="1630680" cy="87884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20536</xdr:rowOff>
    </xdr:from>
    <xdr:to>
      <xdr:col>12</xdr:col>
      <xdr:colOff>259891</xdr:colOff>
      <xdr:row>50</xdr:row>
      <xdr:rowOff>30378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84" t="33852" r="30973" b="32685"/>
        <a:stretch>
          <a:fillRect/>
        </a:stretch>
      </xdr:blipFill>
      <xdr:spPr>
        <a:xfrm>
          <a:off x="6915150" y="10640060"/>
          <a:ext cx="968375" cy="762635"/>
        </a:xfrm>
        <a:prstGeom prst="rect">
          <a:avLst/>
        </a:prstGeom>
      </xdr:spPr>
    </xdr:pic>
    <xdr:clientData/>
  </xdr:twoCellAnchor>
  <xdr:twoCellAnchor editAs="oneCell">
    <xdr:from>
      <xdr:col>7</xdr:col>
      <xdr:colOff>145792</xdr:colOff>
      <xdr:row>62</xdr:row>
      <xdr:rowOff>29157</xdr:rowOff>
    </xdr:from>
    <xdr:to>
      <xdr:col>7</xdr:col>
      <xdr:colOff>656114</xdr:colOff>
      <xdr:row>65</xdr:row>
      <xdr:rowOff>48595</xdr:rowOff>
    </xdr:to>
    <xdr:pic>
      <xdr:nvPicPr>
        <xdr:cNvPr id="8" name="Рисунок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655" y="13140055"/>
          <a:ext cx="51054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184667</xdr:colOff>
      <xdr:row>2</xdr:row>
      <xdr:rowOff>427654</xdr:rowOff>
    </xdr:from>
    <xdr:to>
      <xdr:col>12</xdr:col>
      <xdr:colOff>524846</xdr:colOff>
      <xdr:row>2</xdr:row>
      <xdr:rowOff>787272</xdr:rowOff>
    </xdr:to>
    <xdr:sp macro="" textlink="">
      <xdr:nvSpPr>
        <xdr:cNvPr id="4" name="Стрелка вни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07960" y="737235"/>
          <a:ext cx="340360" cy="359410"/>
        </a:xfrm>
        <a:prstGeom prst="downArrow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146037</xdr:colOff>
      <xdr:row>52</xdr:row>
      <xdr:rowOff>29058</xdr:rowOff>
    </xdr:from>
    <xdr:ext cx="1816114" cy="532083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215" y="11083925"/>
          <a:ext cx="1816735" cy="532130"/>
        </a:xfrm>
        <a:prstGeom prst="rect">
          <a:avLst/>
        </a:prstGeom>
      </xdr:spPr>
    </xdr:pic>
    <xdr:clientData/>
  </xdr:oneCellAnchor>
  <xdr:oneCellAnchor>
    <xdr:from>
      <xdr:col>1</xdr:col>
      <xdr:colOff>36245</xdr:colOff>
      <xdr:row>52</xdr:row>
      <xdr:rowOff>2574</xdr:rowOff>
    </xdr:from>
    <xdr:ext cx="640030" cy="595596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" y="11057890"/>
          <a:ext cx="640080" cy="595630"/>
        </a:xfrm>
        <a:prstGeom prst="rect">
          <a:avLst/>
        </a:prstGeom>
      </xdr:spPr>
    </xdr:pic>
    <xdr:clientData/>
  </xdr:oneCellAnchor>
  <xdr:twoCellAnchor editAs="oneCell">
    <xdr:from>
      <xdr:col>9</xdr:col>
      <xdr:colOff>518992</xdr:colOff>
      <xdr:row>52</xdr:row>
      <xdr:rowOff>19051</xdr:rowOff>
    </xdr:from>
    <xdr:to>
      <xdr:col>10</xdr:col>
      <xdr:colOff>600248</xdr:colOff>
      <xdr:row>55</xdr:row>
      <xdr:rowOff>1</xdr:rowOff>
    </xdr:to>
    <xdr:pic>
      <xdr:nvPicPr>
        <xdr:cNvPr id="4" name="Рисунок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1005" y="11074400"/>
          <a:ext cx="6985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583163</xdr:colOff>
      <xdr:row>38</xdr:row>
      <xdr:rowOff>48597</xdr:rowOff>
    </xdr:from>
    <xdr:to>
      <xdr:col>10</xdr:col>
      <xdr:colOff>85141</xdr:colOff>
      <xdr:row>47</xdr:row>
      <xdr:rowOff>68230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8705215"/>
          <a:ext cx="1868170" cy="1528445"/>
        </a:xfrm>
        <a:prstGeom prst="rect">
          <a:avLst/>
        </a:prstGeom>
      </xdr:spPr>
    </xdr:pic>
    <xdr:clientData/>
  </xdr:twoCellAnchor>
  <xdr:twoCellAnchor editAs="oneCell">
    <xdr:from>
      <xdr:col>7</xdr:col>
      <xdr:colOff>288488</xdr:colOff>
      <xdr:row>32</xdr:row>
      <xdr:rowOff>75760</xdr:rowOff>
    </xdr:from>
    <xdr:to>
      <xdr:col>9</xdr:col>
      <xdr:colOff>365837</xdr:colOff>
      <xdr:row>41</xdr:row>
      <xdr:rowOff>136781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710" y="7726680"/>
          <a:ext cx="1826260" cy="1569720"/>
        </a:xfrm>
        <a:prstGeom prst="rect">
          <a:avLst/>
        </a:prstGeom>
      </xdr:spPr>
    </xdr:pic>
    <xdr:clientData/>
  </xdr:twoCellAnchor>
  <xdr:twoCellAnchor editAs="oneCell">
    <xdr:from>
      <xdr:col>9</xdr:col>
      <xdr:colOff>233266</xdr:colOff>
      <xdr:row>32</xdr:row>
      <xdr:rowOff>29158</xdr:rowOff>
    </xdr:from>
    <xdr:to>
      <xdr:col>12</xdr:col>
      <xdr:colOff>139376</xdr:colOff>
      <xdr:row>42</xdr:row>
      <xdr:rowOff>116632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5255" y="7679690"/>
          <a:ext cx="2077720" cy="1764030"/>
        </a:xfrm>
        <a:prstGeom prst="rect">
          <a:avLst/>
        </a:prstGeom>
      </xdr:spPr>
    </xdr:pic>
    <xdr:clientData/>
  </xdr:twoCellAnchor>
  <xdr:twoCellAnchor editAs="oneCell">
    <xdr:from>
      <xdr:col>9</xdr:col>
      <xdr:colOff>180274</xdr:colOff>
      <xdr:row>42</xdr:row>
      <xdr:rowOff>131676</xdr:rowOff>
    </xdr:from>
    <xdr:to>
      <xdr:col>11</xdr:col>
      <xdr:colOff>477603</xdr:colOff>
      <xdr:row>51</xdr:row>
      <xdr:rowOff>97185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1915" y="9458960"/>
          <a:ext cx="1657985" cy="1474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710682</xdr:colOff>
      <xdr:row>9</xdr:row>
      <xdr:rowOff>9916</xdr:rowOff>
    </xdr:from>
    <xdr:ext cx="2466782" cy="1899053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6685" y="2356485"/>
          <a:ext cx="2466340" cy="1899285"/>
        </a:xfrm>
        <a:prstGeom prst="rect">
          <a:avLst/>
        </a:prstGeom>
      </xdr:spPr>
    </xdr:pic>
    <xdr:clientData/>
  </xdr:oneCellAnchor>
  <xdr:oneCellAnchor>
    <xdr:from>
      <xdr:col>0</xdr:col>
      <xdr:colOff>2434058</xdr:colOff>
      <xdr:row>9</xdr:row>
      <xdr:rowOff>169439</xdr:rowOff>
    </xdr:from>
    <xdr:ext cx="1640116" cy="1314284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955" y="2515870"/>
          <a:ext cx="1640205" cy="1314450"/>
        </a:xfrm>
        <a:prstGeom prst="rect">
          <a:avLst/>
        </a:prstGeom>
      </xdr:spPr>
    </xdr:pic>
    <xdr:clientData/>
  </xdr:oneCellAnchor>
  <xdr:oneCellAnchor>
    <xdr:from>
      <xdr:col>3</xdr:col>
      <xdr:colOff>574416</xdr:colOff>
      <xdr:row>9</xdr:row>
      <xdr:rowOff>5524</xdr:rowOff>
    </xdr:from>
    <xdr:ext cx="2332653" cy="1772539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9040" y="2352040"/>
          <a:ext cx="2332990" cy="1772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rass.temper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A68"/>
  <sheetViews>
    <sheetView tabSelected="1" zoomScale="98" zoomScaleNormal="98" workbookViewId="0">
      <selection activeCell="M10" sqref="M10"/>
    </sheetView>
  </sheetViews>
  <sheetFormatPr defaultColWidth="9" defaultRowHeight="12.75"/>
  <cols>
    <col min="1" max="1" width="4.1640625" customWidth="1"/>
    <col min="2" max="2" width="3.5" customWidth="1"/>
    <col min="3" max="3" width="4.1640625" customWidth="1"/>
    <col min="4" max="4" width="2.83203125" customWidth="1"/>
    <col min="5" max="5" width="6.1640625" customWidth="1"/>
    <col min="6" max="6" width="4.5" style="88" customWidth="1"/>
    <col min="7" max="7" width="36" customWidth="1"/>
    <col min="8" max="8" width="14.1640625" customWidth="1"/>
    <col min="9" max="9" width="6.5" customWidth="1"/>
    <col min="10" max="10" width="8.1640625" customWidth="1"/>
    <col min="11" max="11" width="10.6640625" customWidth="1"/>
    <col min="12" max="12" width="10.33203125" customWidth="1"/>
    <col min="13" max="13" width="12.1640625" customWidth="1"/>
    <col min="14" max="14" width="14.83203125" customWidth="1"/>
    <col min="15" max="15" width="17.6640625" customWidth="1"/>
    <col min="17" max="17" width="45.33203125" customWidth="1"/>
    <col min="18" max="18" width="19.5" customWidth="1"/>
    <col min="19" max="19" width="12.83203125" customWidth="1"/>
    <col min="20" max="20" width="9.1640625" customWidth="1"/>
    <col min="21" max="21" width="10" customWidth="1"/>
    <col min="22" max="22" width="12.6640625" customWidth="1"/>
    <col min="23" max="23" width="10.83203125" customWidth="1"/>
  </cols>
  <sheetData>
    <row r="1" spans="1:27" ht="11.45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9"/>
      <c r="M1" s="165" t="s">
        <v>1</v>
      </c>
      <c r="N1" s="167" t="s">
        <v>2</v>
      </c>
      <c r="O1" s="167" t="s">
        <v>3</v>
      </c>
    </row>
    <row r="2" spans="1:27" ht="12.9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  <c r="M2" s="165"/>
      <c r="N2" s="167"/>
      <c r="O2" s="167"/>
    </row>
    <row r="3" spans="1:27" ht="68.25" customHeight="1">
      <c r="A3" s="124" t="s">
        <v>4</v>
      </c>
      <c r="B3" s="124" t="s">
        <v>5</v>
      </c>
      <c r="C3" s="125" t="s">
        <v>6</v>
      </c>
      <c r="D3" s="126" t="s">
        <v>7</v>
      </c>
      <c r="E3" s="125" t="s">
        <v>8</v>
      </c>
      <c r="F3" s="127" t="s">
        <v>9</v>
      </c>
      <c r="G3" s="128" t="s">
        <v>10</v>
      </c>
      <c r="H3" s="129" t="s">
        <v>11</v>
      </c>
      <c r="I3" s="142" t="s">
        <v>12</v>
      </c>
      <c r="J3" s="142" t="s">
        <v>13</v>
      </c>
      <c r="K3" s="143" t="s">
        <v>14</v>
      </c>
      <c r="L3" s="144" t="s">
        <v>15</v>
      </c>
      <c r="M3" s="166"/>
      <c r="N3" s="167"/>
      <c r="O3" s="167"/>
    </row>
    <row r="4" spans="1:27" ht="36" customHeight="1">
      <c r="A4" s="19" t="s">
        <v>16</v>
      </c>
      <c r="B4" s="20">
        <v>15</v>
      </c>
      <c r="C4" s="21" t="s">
        <v>17</v>
      </c>
      <c r="D4" s="22" t="s">
        <v>18</v>
      </c>
      <c r="E4" s="23" t="s">
        <v>19</v>
      </c>
      <c r="F4" s="24">
        <v>40</v>
      </c>
      <c r="G4" s="3" t="s">
        <v>20</v>
      </c>
      <c r="H4" s="4" t="s">
        <v>21</v>
      </c>
      <c r="I4" s="92">
        <v>146</v>
      </c>
      <c r="J4" s="93">
        <v>30</v>
      </c>
      <c r="K4" s="94">
        <v>276.53333333333302</v>
      </c>
      <c r="L4" s="5">
        <f>ROUNDUP(K4-K4*$M$4,0)</f>
        <v>180</v>
      </c>
      <c r="M4" s="145">
        <v>0.35</v>
      </c>
      <c r="N4" s="96"/>
      <c r="O4" s="114">
        <f>L4*N4</f>
        <v>0</v>
      </c>
    </row>
    <row r="5" spans="1:27" ht="31.5">
      <c r="A5" s="25" t="s">
        <v>16</v>
      </c>
      <c r="B5" s="26">
        <v>20</v>
      </c>
      <c r="C5" s="25" t="s">
        <v>17</v>
      </c>
      <c r="D5" s="27" t="s">
        <v>18</v>
      </c>
      <c r="E5" s="28" t="s">
        <v>22</v>
      </c>
      <c r="F5" s="26">
        <v>40</v>
      </c>
      <c r="G5" s="29" t="s">
        <v>23</v>
      </c>
      <c r="H5" s="30" t="s">
        <v>24</v>
      </c>
      <c r="I5" s="98">
        <v>201</v>
      </c>
      <c r="J5" s="99">
        <v>22</v>
      </c>
      <c r="K5" s="100">
        <v>452.41666666666703</v>
      </c>
      <c r="L5" s="146">
        <f t="shared" ref="L5:L42" si="0">ROUNDUP(K5-K5*$M$4,0)</f>
        <v>295</v>
      </c>
      <c r="N5" s="96"/>
      <c r="O5" s="114">
        <f>L5*N5</f>
        <v>0</v>
      </c>
      <c r="Y5" s="9"/>
      <c r="Z5" s="9"/>
      <c r="AA5" s="9"/>
    </row>
    <row r="6" spans="1:27" ht="31.5">
      <c r="A6" s="31" t="s">
        <v>16</v>
      </c>
      <c r="B6" s="32">
        <v>25</v>
      </c>
      <c r="C6" s="31" t="s">
        <v>17</v>
      </c>
      <c r="D6" s="33" t="s">
        <v>18</v>
      </c>
      <c r="E6" s="34" t="s">
        <v>25</v>
      </c>
      <c r="F6" s="32">
        <v>40</v>
      </c>
      <c r="G6" s="35" t="s">
        <v>26</v>
      </c>
      <c r="H6" s="36" t="s">
        <v>27</v>
      </c>
      <c r="I6" s="101">
        <v>311</v>
      </c>
      <c r="J6" s="102">
        <v>12</v>
      </c>
      <c r="K6" s="103">
        <v>886.53333333333296</v>
      </c>
      <c r="L6" s="147">
        <f t="shared" si="0"/>
        <v>577</v>
      </c>
      <c r="N6" s="96"/>
      <c r="O6" s="114">
        <f>L6*N6</f>
        <v>0</v>
      </c>
    </row>
    <row r="7" spans="1:27" ht="31.5">
      <c r="A7" s="37" t="s">
        <v>16</v>
      </c>
      <c r="B7" s="38">
        <v>32</v>
      </c>
      <c r="C7" s="37" t="s">
        <v>17</v>
      </c>
      <c r="D7" s="39" t="s">
        <v>18</v>
      </c>
      <c r="E7" s="40" t="s">
        <v>28</v>
      </c>
      <c r="F7" s="38">
        <v>25</v>
      </c>
      <c r="G7" s="41" t="s">
        <v>29</v>
      </c>
      <c r="H7" s="42" t="s">
        <v>30</v>
      </c>
      <c r="I7" s="98">
        <v>555</v>
      </c>
      <c r="J7" s="99">
        <v>8</v>
      </c>
      <c r="K7" s="100">
        <v>1365.38333333333</v>
      </c>
      <c r="L7" s="148">
        <f t="shared" si="0"/>
        <v>888</v>
      </c>
      <c r="N7" s="96"/>
      <c r="O7" s="114">
        <f>L7*N7</f>
        <v>0</v>
      </c>
    </row>
    <row r="8" spans="1:27" s="105" customFormat="1" ht="3.75" customHeight="1">
      <c r="A8" s="43"/>
      <c r="B8" s="43"/>
      <c r="C8" s="43"/>
      <c r="D8" s="43"/>
      <c r="E8" s="44"/>
      <c r="F8" s="44"/>
      <c r="G8" s="45"/>
      <c r="H8" s="43"/>
      <c r="I8" s="43"/>
      <c r="J8" s="43"/>
      <c r="K8" s="104"/>
      <c r="L8" s="149"/>
      <c r="N8" s="150"/>
      <c r="O8" s="106"/>
      <c r="P8"/>
      <c r="Y8" s="11"/>
      <c r="Z8" s="11"/>
      <c r="AA8" s="11"/>
    </row>
    <row r="9" spans="1:27" ht="31.5">
      <c r="A9" s="4" t="s">
        <v>16</v>
      </c>
      <c r="B9" s="24">
        <v>15</v>
      </c>
      <c r="C9" s="46" t="s">
        <v>17</v>
      </c>
      <c r="D9" s="47" t="s">
        <v>31</v>
      </c>
      <c r="E9" s="48" t="s">
        <v>19</v>
      </c>
      <c r="F9" s="24">
        <v>40</v>
      </c>
      <c r="G9" s="3" t="s">
        <v>32</v>
      </c>
      <c r="H9" s="4" t="s">
        <v>33</v>
      </c>
      <c r="I9" s="92">
        <v>154</v>
      </c>
      <c r="J9" s="93">
        <v>18</v>
      </c>
      <c r="K9" s="107">
        <v>286.7</v>
      </c>
      <c r="L9" s="151">
        <f t="shared" si="0"/>
        <v>187</v>
      </c>
      <c r="N9" s="96"/>
      <c r="O9" s="114">
        <f t="shared" ref="O9:O42" si="1">L9*N9</f>
        <v>0</v>
      </c>
    </row>
    <row r="10" spans="1:27" ht="31.5">
      <c r="A10" s="37" t="s">
        <v>16</v>
      </c>
      <c r="B10" s="49">
        <v>20</v>
      </c>
      <c r="C10" s="50" t="s">
        <v>17</v>
      </c>
      <c r="D10" s="51" t="s">
        <v>31</v>
      </c>
      <c r="E10" s="52" t="s">
        <v>22</v>
      </c>
      <c r="F10" s="49">
        <v>40</v>
      </c>
      <c r="G10" s="6" t="s">
        <v>34</v>
      </c>
      <c r="H10" s="7" t="s">
        <v>35</v>
      </c>
      <c r="I10" s="109">
        <v>210</v>
      </c>
      <c r="J10" s="110">
        <v>12</v>
      </c>
      <c r="K10" s="100">
        <v>454.45</v>
      </c>
      <c r="L10" s="8">
        <f t="shared" si="0"/>
        <v>296</v>
      </c>
      <c r="N10" s="96"/>
      <c r="O10" s="114">
        <f t="shared" si="1"/>
        <v>0</v>
      </c>
      <c r="Y10" s="11"/>
      <c r="Z10" s="11"/>
      <c r="AA10" s="11"/>
    </row>
    <row r="11" spans="1:27" ht="31.5">
      <c r="A11" s="46" t="s">
        <v>16</v>
      </c>
      <c r="B11" s="24">
        <v>25</v>
      </c>
      <c r="C11" s="46" t="s">
        <v>17</v>
      </c>
      <c r="D11" s="47" t="s">
        <v>31</v>
      </c>
      <c r="E11" s="48" t="s">
        <v>25</v>
      </c>
      <c r="F11" s="24">
        <v>40</v>
      </c>
      <c r="G11" s="3" t="s">
        <v>36</v>
      </c>
      <c r="H11" s="4" t="s">
        <v>37</v>
      </c>
      <c r="I11" s="101">
        <v>313</v>
      </c>
      <c r="J11" s="102">
        <v>8</v>
      </c>
      <c r="K11" s="107">
        <v>896.7</v>
      </c>
      <c r="L11" s="108">
        <f t="shared" si="0"/>
        <v>583</v>
      </c>
      <c r="N11" s="96"/>
      <c r="O11" s="114">
        <f t="shared" si="1"/>
        <v>0</v>
      </c>
    </row>
    <row r="12" spans="1:27" ht="31.5">
      <c r="A12" s="37" t="s">
        <v>16</v>
      </c>
      <c r="B12" s="49">
        <v>32</v>
      </c>
      <c r="C12" s="50" t="s">
        <v>17</v>
      </c>
      <c r="D12" s="51" t="s">
        <v>31</v>
      </c>
      <c r="E12" s="52" t="s">
        <v>28</v>
      </c>
      <c r="F12" s="49">
        <v>25</v>
      </c>
      <c r="G12" s="6" t="s">
        <v>38</v>
      </c>
      <c r="H12" s="7" t="s">
        <v>39</v>
      </c>
      <c r="I12" s="109">
        <v>572</v>
      </c>
      <c r="J12" s="110">
        <v>4</v>
      </c>
      <c r="K12" s="100">
        <v>1379.61666666667</v>
      </c>
      <c r="L12" s="8">
        <f t="shared" si="0"/>
        <v>897</v>
      </c>
      <c r="N12" s="96"/>
      <c r="O12" s="114">
        <f t="shared" si="1"/>
        <v>0</v>
      </c>
    </row>
    <row r="13" spans="1:27" ht="31.5">
      <c r="A13" s="46" t="s">
        <v>16</v>
      </c>
      <c r="B13" s="24">
        <v>40</v>
      </c>
      <c r="C13" s="46" t="s">
        <v>17</v>
      </c>
      <c r="D13" s="47" t="s">
        <v>31</v>
      </c>
      <c r="E13" s="53" t="s">
        <v>40</v>
      </c>
      <c r="F13" s="24">
        <v>25</v>
      </c>
      <c r="G13" s="3" t="s">
        <v>41</v>
      </c>
      <c r="H13" s="4" t="s">
        <v>42</v>
      </c>
      <c r="I13" s="92">
        <v>981</v>
      </c>
      <c r="J13" s="93">
        <v>3</v>
      </c>
      <c r="K13" s="94">
        <v>2242.7666666666701</v>
      </c>
      <c r="L13" s="5">
        <f t="shared" si="0"/>
        <v>1458</v>
      </c>
      <c r="N13" s="96"/>
      <c r="O13" s="114">
        <f t="shared" si="1"/>
        <v>0</v>
      </c>
    </row>
    <row r="14" spans="1:27" ht="31.5">
      <c r="A14" s="37" t="s">
        <v>16</v>
      </c>
      <c r="B14" s="38">
        <v>50</v>
      </c>
      <c r="C14" s="37" t="s">
        <v>17</v>
      </c>
      <c r="D14" s="39" t="s">
        <v>31</v>
      </c>
      <c r="E14" s="54" t="s">
        <v>43</v>
      </c>
      <c r="F14" s="38">
        <v>25</v>
      </c>
      <c r="G14" s="41" t="s">
        <v>44</v>
      </c>
      <c r="H14" s="42" t="s">
        <v>45</v>
      </c>
      <c r="I14" s="111">
        <v>1441</v>
      </c>
      <c r="J14" s="112">
        <v>2</v>
      </c>
      <c r="K14" s="100">
        <v>3257.4</v>
      </c>
      <c r="L14" s="8">
        <f t="shared" si="0"/>
        <v>2118</v>
      </c>
      <c r="N14" s="96"/>
      <c r="O14" s="114">
        <f t="shared" si="1"/>
        <v>0</v>
      </c>
    </row>
    <row r="15" spans="1:27" ht="2.25" customHeight="1">
      <c r="A15" s="55"/>
      <c r="B15" s="55"/>
      <c r="C15" s="55"/>
      <c r="D15" s="56"/>
      <c r="E15" s="57"/>
      <c r="F15" s="44"/>
      <c r="G15" s="58"/>
      <c r="H15" s="55"/>
      <c r="I15" s="55"/>
      <c r="J15" s="55"/>
      <c r="K15" s="101"/>
      <c r="L15" s="44"/>
      <c r="N15" s="96"/>
      <c r="O15" s="114"/>
    </row>
    <row r="16" spans="1:27" ht="31.5">
      <c r="A16" s="4" t="s">
        <v>16</v>
      </c>
      <c r="B16" s="24">
        <v>15</v>
      </c>
      <c r="C16" s="46" t="s">
        <v>46</v>
      </c>
      <c r="D16" s="47" t="s">
        <v>18</v>
      </c>
      <c r="E16" s="48" t="s">
        <v>19</v>
      </c>
      <c r="F16" s="24">
        <v>40</v>
      </c>
      <c r="G16" s="3" t="s">
        <v>47</v>
      </c>
      <c r="H16" s="4" t="s">
        <v>48</v>
      </c>
      <c r="I16" s="92">
        <v>150</v>
      </c>
      <c r="J16" s="93">
        <v>30</v>
      </c>
      <c r="K16" s="94">
        <v>325.33333333333297</v>
      </c>
      <c r="L16" s="5">
        <f t="shared" si="0"/>
        <v>212</v>
      </c>
      <c r="N16" s="96"/>
      <c r="O16" s="114">
        <f>L16*N16</f>
        <v>0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31.5">
      <c r="A17" s="37" t="s">
        <v>16</v>
      </c>
      <c r="B17" s="38">
        <v>20</v>
      </c>
      <c r="C17" s="37" t="s">
        <v>46</v>
      </c>
      <c r="D17" s="39" t="s">
        <v>18</v>
      </c>
      <c r="E17" s="40" t="s">
        <v>22</v>
      </c>
      <c r="F17" s="38">
        <v>40</v>
      </c>
      <c r="G17" s="41" t="s">
        <v>49</v>
      </c>
      <c r="H17" s="42" t="s">
        <v>50</v>
      </c>
      <c r="I17" s="98">
        <v>209</v>
      </c>
      <c r="J17" s="99">
        <v>22</v>
      </c>
      <c r="K17" s="100">
        <v>536.79999999999995</v>
      </c>
      <c r="L17" s="8">
        <f t="shared" si="0"/>
        <v>349</v>
      </c>
      <c r="N17" s="96"/>
      <c r="O17" s="114">
        <f>L17*N17</f>
        <v>0</v>
      </c>
      <c r="V17" s="9"/>
    </row>
    <row r="18" spans="1:27" ht="31.5">
      <c r="A18" s="46" t="s">
        <v>16</v>
      </c>
      <c r="B18" s="24">
        <v>25</v>
      </c>
      <c r="C18" s="46" t="s">
        <v>46</v>
      </c>
      <c r="D18" s="47" t="s">
        <v>18</v>
      </c>
      <c r="E18" s="48" t="s">
        <v>25</v>
      </c>
      <c r="F18" s="24">
        <v>40</v>
      </c>
      <c r="G18" s="3" t="s">
        <v>51</v>
      </c>
      <c r="H18" s="4" t="s">
        <v>52</v>
      </c>
      <c r="I18" s="101">
        <v>332</v>
      </c>
      <c r="J18" s="102">
        <v>12</v>
      </c>
      <c r="K18" s="103">
        <v>999.38333333333298</v>
      </c>
      <c r="L18" s="5">
        <f t="shared" si="0"/>
        <v>650</v>
      </c>
      <c r="N18" s="96"/>
      <c r="O18" s="114">
        <f>L18*N18</f>
        <v>0</v>
      </c>
    </row>
    <row r="19" spans="1:27" ht="31.5">
      <c r="A19" s="37" t="s">
        <v>16</v>
      </c>
      <c r="B19" s="38">
        <v>32</v>
      </c>
      <c r="C19" s="37" t="s">
        <v>46</v>
      </c>
      <c r="D19" s="39" t="s">
        <v>18</v>
      </c>
      <c r="E19" s="40" t="s">
        <v>28</v>
      </c>
      <c r="F19" s="38">
        <v>25</v>
      </c>
      <c r="G19" s="41" t="s">
        <v>53</v>
      </c>
      <c r="H19" s="42" t="s">
        <v>54</v>
      </c>
      <c r="I19" s="98">
        <v>614</v>
      </c>
      <c r="J19" s="99">
        <v>6</v>
      </c>
      <c r="K19" s="100">
        <v>1471.11666666667</v>
      </c>
      <c r="L19" s="8">
        <f t="shared" si="0"/>
        <v>957</v>
      </c>
      <c r="N19" s="96"/>
      <c r="O19" s="114">
        <f>L19*N19</f>
        <v>0</v>
      </c>
    </row>
    <row r="20" spans="1:27" ht="3" customHeight="1">
      <c r="A20" s="46"/>
      <c r="B20" s="46"/>
      <c r="C20" s="46"/>
      <c r="D20" s="47"/>
      <c r="E20" s="48"/>
      <c r="F20" s="24"/>
      <c r="G20" s="130"/>
      <c r="H20" s="46"/>
      <c r="I20" s="101"/>
      <c r="J20" s="102"/>
      <c r="K20" s="101"/>
      <c r="L20" s="108"/>
      <c r="N20" s="96"/>
      <c r="O20" s="114"/>
    </row>
    <row r="21" spans="1:27" ht="31.5">
      <c r="A21" s="131" t="s">
        <v>16</v>
      </c>
      <c r="B21" s="132">
        <v>15</v>
      </c>
      <c r="C21" s="133" t="s">
        <v>46</v>
      </c>
      <c r="D21" s="134" t="s">
        <v>31</v>
      </c>
      <c r="E21" s="135" t="s">
        <v>19</v>
      </c>
      <c r="F21" s="132">
        <v>40</v>
      </c>
      <c r="G21" s="136" t="s">
        <v>55</v>
      </c>
      <c r="H21" s="131" t="s">
        <v>56</v>
      </c>
      <c r="I21" s="92">
        <v>161</v>
      </c>
      <c r="J21" s="93">
        <v>17</v>
      </c>
      <c r="K21" s="107">
        <v>338.55</v>
      </c>
      <c r="L21" s="152">
        <f t="shared" si="0"/>
        <v>221</v>
      </c>
      <c r="N21" s="96"/>
      <c r="O21" s="114">
        <f t="shared" ref="O21:O26" si="2">L21*N21</f>
        <v>0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31.5">
      <c r="A22" s="59" t="s">
        <v>16</v>
      </c>
      <c r="B22" s="71">
        <v>20</v>
      </c>
      <c r="C22" s="72" t="s">
        <v>46</v>
      </c>
      <c r="D22" s="73" t="s">
        <v>31</v>
      </c>
      <c r="E22" s="74" t="s">
        <v>22</v>
      </c>
      <c r="F22" s="71">
        <v>40</v>
      </c>
      <c r="G22" s="75" t="s">
        <v>57</v>
      </c>
      <c r="H22" s="76" t="s">
        <v>58</v>
      </c>
      <c r="I22" s="109">
        <v>216</v>
      </c>
      <c r="J22" s="110">
        <v>12</v>
      </c>
      <c r="K22" s="100">
        <v>543.91666666666697</v>
      </c>
      <c r="L22" s="153">
        <f t="shared" si="0"/>
        <v>354</v>
      </c>
      <c r="N22" s="96"/>
      <c r="O22" s="114">
        <f t="shared" si="2"/>
        <v>0</v>
      </c>
    </row>
    <row r="23" spans="1:27" ht="21">
      <c r="A23" s="46" t="s">
        <v>16</v>
      </c>
      <c r="B23" s="24">
        <v>25</v>
      </c>
      <c r="C23" s="46" t="s">
        <v>46</v>
      </c>
      <c r="D23" s="47" t="s">
        <v>31</v>
      </c>
      <c r="E23" s="48" t="s">
        <v>25</v>
      </c>
      <c r="F23" s="24">
        <v>40</v>
      </c>
      <c r="G23" s="3" t="s">
        <v>59</v>
      </c>
      <c r="H23" s="4" t="s">
        <v>60</v>
      </c>
      <c r="I23" s="101">
        <v>323</v>
      </c>
      <c r="J23" s="102">
        <v>6</v>
      </c>
      <c r="K23" s="107">
        <v>1007.5166666666699</v>
      </c>
      <c r="L23" s="108">
        <f t="shared" si="0"/>
        <v>655</v>
      </c>
      <c r="N23" s="96"/>
      <c r="O23" s="114">
        <f t="shared" si="2"/>
        <v>0</v>
      </c>
    </row>
    <row r="24" spans="1:27" ht="31.5">
      <c r="A24" s="37" t="s">
        <v>16</v>
      </c>
      <c r="B24" s="49">
        <v>32</v>
      </c>
      <c r="C24" s="50" t="s">
        <v>46</v>
      </c>
      <c r="D24" s="51" t="s">
        <v>31</v>
      </c>
      <c r="E24" s="52" t="s">
        <v>28</v>
      </c>
      <c r="F24" s="49">
        <v>25</v>
      </c>
      <c r="G24" s="6" t="s">
        <v>61</v>
      </c>
      <c r="H24" s="7" t="s">
        <v>62</v>
      </c>
      <c r="I24" s="109">
        <v>640</v>
      </c>
      <c r="J24" s="110">
        <v>4</v>
      </c>
      <c r="K24" s="100">
        <v>1501.61666666667</v>
      </c>
      <c r="L24" s="8">
        <f t="shared" si="0"/>
        <v>977</v>
      </c>
      <c r="N24" s="96"/>
      <c r="O24" s="114">
        <f t="shared" si="2"/>
        <v>0</v>
      </c>
    </row>
    <row r="25" spans="1:27" ht="31.5">
      <c r="A25" s="46" t="s">
        <v>16</v>
      </c>
      <c r="B25" s="24">
        <v>40</v>
      </c>
      <c r="C25" s="46" t="s">
        <v>46</v>
      </c>
      <c r="D25" s="47" t="s">
        <v>31</v>
      </c>
      <c r="E25" s="53" t="s">
        <v>40</v>
      </c>
      <c r="F25" s="24">
        <v>25</v>
      </c>
      <c r="G25" s="3" t="s">
        <v>63</v>
      </c>
      <c r="H25" s="4" t="s">
        <v>64</v>
      </c>
      <c r="I25" s="92">
        <v>957</v>
      </c>
      <c r="J25" s="93">
        <v>3</v>
      </c>
      <c r="K25" s="107">
        <v>2390.1833333333302</v>
      </c>
      <c r="L25" s="108">
        <f t="shared" si="0"/>
        <v>1554</v>
      </c>
      <c r="N25" s="96"/>
      <c r="O25" s="114">
        <f t="shared" si="2"/>
        <v>0</v>
      </c>
    </row>
    <row r="26" spans="1:27" ht="21">
      <c r="A26" s="50" t="s">
        <v>16</v>
      </c>
      <c r="B26" s="49">
        <v>50</v>
      </c>
      <c r="C26" s="50" t="s">
        <v>46</v>
      </c>
      <c r="D26" s="51" t="s">
        <v>31</v>
      </c>
      <c r="E26" s="77" t="s">
        <v>43</v>
      </c>
      <c r="F26" s="49">
        <v>25</v>
      </c>
      <c r="G26" s="6" t="s">
        <v>65</v>
      </c>
      <c r="H26" s="7" t="s">
        <v>66</v>
      </c>
      <c r="I26" s="119">
        <v>1540</v>
      </c>
      <c r="J26" s="120">
        <v>2</v>
      </c>
      <c r="K26" s="100">
        <v>3529.86666666667</v>
      </c>
      <c r="L26" s="8">
        <f t="shared" si="0"/>
        <v>2295</v>
      </c>
      <c r="N26" s="96"/>
      <c r="O26" s="114">
        <f t="shared" si="2"/>
        <v>0</v>
      </c>
    </row>
    <row r="27" spans="1:27" ht="3" customHeight="1">
      <c r="A27" s="137"/>
      <c r="B27" s="137"/>
      <c r="C27" s="137"/>
      <c r="D27" s="137"/>
      <c r="E27" s="138"/>
      <c r="F27" s="138"/>
      <c r="G27" s="139"/>
      <c r="H27" s="137"/>
      <c r="I27" s="154"/>
      <c r="J27" s="155"/>
      <c r="K27" s="154"/>
      <c r="L27" s="137"/>
      <c r="N27" s="96"/>
      <c r="O27" s="114"/>
    </row>
    <row r="28" spans="1:27" ht="31.5">
      <c r="A28" s="4" t="s">
        <v>16</v>
      </c>
      <c r="B28" s="24">
        <v>15</v>
      </c>
      <c r="C28" s="4" t="s">
        <v>67</v>
      </c>
      <c r="D28" s="47" t="s">
        <v>18</v>
      </c>
      <c r="E28" s="48" t="s">
        <v>19</v>
      </c>
      <c r="F28" s="24">
        <v>40</v>
      </c>
      <c r="G28" s="3" t="s">
        <v>68</v>
      </c>
      <c r="H28" s="4" t="s">
        <v>69</v>
      </c>
      <c r="I28" s="92">
        <v>162</v>
      </c>
      <c r="J28" s="93">
        <v>25</v>
      </c>
      <c r="K28" s="94">
        <v>394.46666666666698</v>
      </c>
      <c r="L28" s="5">
        <f t="shared" si="0"/>
        <v>257</v>
      </c>
      <c r="N28" s="96"/>
      <c r="O28" s="114">
        <f t="shared" ref="O28" si="3">L28*N28</f>
        <v>0</v>
      </c>
    </row>
    <row r="29" spans="1:27" ht="31.5">
      <c r="A29" s="59" t="s">
        <v>16</v>
      </c>
      <c r="B29" s="60">
        <v>20</v>
      </c>
      <c r="C29" s="64" t="s">
        <v>67</v>
      </c>
      <c r="D29" s="61" t="s">
        <v>18</v>
      </c>
      <c r="E29" s="62" t="s">
        <v>22</v>
      </c>
      <c r="F29" s="60">
        <v>40</v>
      </c>
      <c r="G29" s="63" t="s">
        <v>70</v>
      </c>
      <c r="H29" s="64" t="s">
        <v>71</v>
      </c>
      <c r="I29" s="98">
        <v>217</v>
      </c>
      <c r="J29" s="99">
        <v>18</v>
      </c>
      <c r="K29" s="100">
        <v>620.16666666666697</v>
      </c>
      <c r="L29" s="153">
        <f t="shared" si="0"/>
        <v>404</v>
      </c>
      <c r="N29" s="96"/>
      <c r="O29" s="114"/>
    </row>
    <row r="30" spans="1:27" ht="2.25" customHeight="1">
      <c r="A30" s="21"/>
      <c r="B30" s="20"/>
      <c r="C30" s="21"/>
      <c r="D30" s="22"/>
      <c r="E30" s="140"/>
      <c r="F30" s="20"/>
      <c r="G30" s="141"/>
      <c r="H30" s="19"/>
      <c r="I30" s="156"/>
      <c r="J30" s="157"/>
      <c r="K30" s="107"/>
      <c r="L30" s="151"/>
      <c r="N30" s="96"/>
      <c r="O30" s="114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24.75" customHeight="1">
      <c r="A31" s="46" t="s">
        <v>16</v>
      </c>
      <c r="B31" s="24">
        <v>15</v>
      </c>
      <c r="C31" s="4" t="s">
        <v>67</v>
      </c>
      <c r="D31" s="47" t="s">
        <v>31</v>
      </c>
      <c r="E31" s="48" t="s">
        <v>19</v>
      </c>
      <c r="F31" s="24">
        <v>40</v>
      </c>
      <c r="G31" s="3" t="s">
        <v>72</v>
      </c>
      <c r="H31" s="4" t="s">
        <v>73</v>
      </c>
      <c r="I31" s="101">
        <v>170</v>
      </c>
      <c r="J31" s="102">
        <v>20</v>
      </c>
      <c r="K31" s="103">
        <v>403.61666666666702</v>
      </c>
      <c r="L31" s="5">
        <f t="shared" si="0"/>
        <v>263</v>
      </c>
      <c r="N31" s="96"/>
      <c r="O31" s="114">
        <f>L31*N31</f>
        <v>0</v>
      </c>
    </row>
    <row r="32" spans="1:27" ht="24.75" customHeight="1">
      <c r="A32" s="59" t="s">
        <v>16</v>
      </c>
      <c r="B32" s="60">
        <v>20</v>
      </c>
      <c r="C32" s="64" t="s">
        <v>67</v>
      </c>
      <c r="D32" s="73" t="s">
        <v>31</v>
      </c>
      <c r="E32" s="62" t="s">
        <v>22</v>
      </c>
      <c r="F32" s="60">
        <v>40</v>
      </c>
      <c r="G32" s="63" t="s">
        <v>74</v>
      </c>
      <c r="H32" s="64" t="s">
        <v>75</v>
      </c>
      <c r="I32" s="98">
        <v>225</v>
      </c>
      <c r="J32" s="99">
        <v>12</v>
      </c>
      <c r="K32" s="100">
        <v>627.28333333333296</v>
      </c>
      <c r="L32" s="153">
        <f t="shared" si="0"/>
        <v>408</v>
      </c>
      <c r="N32" s="96"/>
      <c r="O32" s="114"/>
    </row>
    <row r="33" spans="1:27" ht="3" customHeight="1">
      <c r="A33" s="21"/>
      <c r="B33" s="20"/>
      <c r="C33" s="21"/>
      <c r="D33" s="22"/>
      <c r="E33" s="140"/>
      <c r="F33" s="20"/>
      <c r="G33" s="141"/>
      <c r="H33" s="19"/>
      <c r="I33" s="156"/>
      <c r="J33" s="157"/>
      <c r="K33" s="107"/>
      <c r="L33" s="151"/>
      <c r="N33" s="96"/>
      <c r="O33" s="114"/>
    </row>
    <row r="34" spans="1:27" ht="31.5">
      <c r="A34" s="4" t="s">
        <v>16</v>
      </c>
      <c r="B34" s="24">
        <v>15</v>
      </c>
      <c r="C34" s="46" t="s">
        <v>76</v>
      </c>
      <c r="D34" s="47" t="s">
        <v>18</v>
      </c>
      <c r="E34" s="48" t="s">
        <v>19</v>
      </c>
      <c r="F34" s="24">
        <v>40</v>
      </c>
      <c r="G34" s="3" t="s">
        <v>77</v>
      </c>
      <c r="H34" s="4" t="s">
        <v>78</v>
      </c>
      <c r="I34" s="92">
        <v>199</v>
      </c>
      <c r="J34" s="93">
        <v>20</v>
      </c>
      <c r="K34" s="94">
        <v>429.03333333333302</v>
      </c>
      <c r="L34" s="5">
        <f t="shared" si="0"/>
        <v>279</v>
      </c>
      <c r="N34" s="96"/>
      <c r="O34" s="114">
        <f t="shared" si="1"/>
        <v>0</v>
      </c>
    </row>
    <row r="35" spans="1:27" ht="31.5">
      <c r="A35" s="37" t="s">
        <v>16</v>
      </c>
      <c r="B35" s="38">
        <v>20</v>
      </c>
      <c r="C35" s="37" t="s">
        <v>76</v>
      </c>
      <c r="D35" s="39" t="s">
        <v>18</v>
      </c>
      <c r="E35" s="40" t="s">
        <v>22</v>
      </c>
      <c r="F35" s="38">
        <v>40</v>
      </c>
      <c r="G35" s="41" t="s">
        <v>79</v>
      </c>
      <c r="H35" s="42" t="s">
        <v>80</v>
      </c>
      <c r="I35" s="98">
        <v>274</v>
      </c>
      <c r="J35" s="99">
        <v>16</v>
      </c>
      <c r="K35" s="100">
        <v>679.13333333333298</v>
      </c>
      <c r="L35" s="8">
        <f t="shared" si="0"/>
        <v>442</v>
      </c>
      <c r="N35" s="96"/>
      <c r="O35" s="114">
        <f t="shared" si="1"/>
        <v>0</v>
      </c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31.5">
      <c r="A36" s="46" t="s">
        <v>16</v>
      </c>
      <c r="B36" s="24">
        <v>25</v>
      </c>
      <c r="C36" s="46" t="s">
        <v>76</v>
      </c>
      <c r="D36" s="47" t="s">
        <v>18</v>
      </c>
      <c r="E36" s="48" t="s">
        <v>25</v>
      </c>
      <c r="F36" s="24">
        <v>40</v>
      </c>
      <c r="G36" s="3" t="s">
        <v>81</v>
      </c>
      <c r="H36" s="4" t="s">
        <v>82</v>
      </c>
      <c r="I36" s="101">
        <v>448</v>
      </c>
      <c r="J36" s="102">
        <v>6</v>
      </c>
      <c r="K36" s="103">
        <v>1275.9166666666699</v>
      </c>
      <c r="L36" s="5">
        <f t="shared" si="0"/>
        <v>830</v>
      </c>
      <c r="N36" s="96"/>
      <c r="O36" s="114">
        <f t="shared" si="1"/>
        <v>0</v>
      </c>
    </row>
    <row r="37" spans="1:27" ht="31.5">
      <c r="A37" s="37" t="s">
        <v>16</v>
      </c>
      <c r="B37" s="38">
        <v>32</v>
      </c>
      <c r="C37" s="37" t="s">
        <v>76</v>
      </c>
      <c r="D37" s="39" t="s">
        <v>18</v>
      </c>
      <c r="E37" s="40" t="s">
        <v>28</v>
      </c>
      <c r="F37" s="38">
        <v>25</v>
      </c>
      <c r="G37" s="41" t="s">
        <v>83</v>
      </c>
      <c r="H37" s="42" t="s">
        <v>84</v>
      </c>
      <c r="I37" s="98">
        <v>785</v>
      </c>
      <c r="J37" s="99">
        <v>4</v>
      </c>
      <c r="K37" s="100">
        <v>2061.8000000000002</v>
      </c>
      <c r="L37" s="8">
        <f t="shared" si="0"/>
        <v>1341</v>
      </c>
      <c r="N37" s="96"/>
      <c r="O37" s="114">
        <f t="shared" si="1"/>
        <v>0</v>
      </c>
    </row>
    <row r="38" spans="1:27" ht="3.75" customHeight="1">
      <c r="A38" s="137"/>
      <c r="B38" s="137"/>
      <c r="C38" s="137"/>
      <c r="D38" s="137"/>
      <c r="E38" s="138"/>
      <c r="F38" s="138"/>
      <c r="G38" s="139"/>
      <c r="H38" s="137"/>
      <c r="I38" s="154"/>
      <c r="J38" s="155"/>
      <c r="K38" s="154"/>
      <c r="L38" s="137"/>
      <c r="N38" s="96"/>
      <c r="O38" s="114"/>
    </row>
    <row r="39" spans="1:27" ht="31.5">
      <c r="A39" s="4" t="s">
        <v>16</v>
      </c>
      <c r="B39" s="24">
        <v>15</v>
      </c>
      <c r="C39" s="46" t="s">
        <v>76</v>
      </c>
      <c r="D39" s="47" t="s">
        <v>31</v>
      </c>
      <c r="E39" s="48" t="s">
        <v>19</v>
      </c>
      <c r="F39" s="24">
        <v>40</v>
      </c>
      <c r="G39" s="3" t="s">
        <v>85</v>
      </c>
      <c r="H39" s="4" t="s">
        <v>86</v>
      </c>
      <c r="I39" s="92">
        <v>195</v>
      </c>
      <c r="J39" s="93">
        <v>10</v>
      </c>
      <c r="K39" s="107">
        <v>437.16666666666703</v>
      </c>
      <c r="L39" s="108">
        <f t="shared" si="0"/>
        <v>285</v>
      </c>
      <c r="N39" s="96"/>
      <c r="O39" s="114">
        <f t="shared" si="1"/>
        <v>0</v>
      </c>
      <c r="R39" s="122"/>
      <c r="S39" s="122"/>
      <c r="T39" s="122"/>
      <c r="U39" s="122"/>
      <c r="V39" s="122"/>
      <c r="W39" s="122"/>
      <c r="X39" s="122"/>
      <c r="Y39" s="122"/>
      <c r="Z39" s="122"/>
      <c r="AA39" s="122"/>
    </row>
    <row r="40" spans="1:27" ht="31.5">
      <c r="A40" s="37" t="s">
        <v>16</v>
      </c>
      <c r="B40" s="49">
        <v>20</v>
      </c>
      <c r="C40" s="50" t="s">
        <v>76</v>
      </c>
      <c r="D40" s="51" t="s">
        <v>31</v>
      </c>
      <c r="E40" s="52" t="s">
        <v>22</v>
      </c>
      <c r="F40" s="49">
        <v>40</v>
      </c>
      <c r="G40" s="6" t="s">
        <v>87</v>
      </c>
      <c r="H40" s="7" t="s">
        <v>88</v>
      </c>
      <c r="I40" s="109">
        <v>278</v>
      </c>
      <c r="J40" s="110">
        <v>10</v>
      </c>
      <c r="K40" s="100">
        <v>687.26666666666699</v>
      </c>
      <c r="L40" s="8">
        <f t="shared" si="0"/>
        <v>447</v>
      </c>
      <c r="N40" s="96"/>
      <c r="O40" s="114">
        <f t="shared" si="1"/>
        <v>0</v>
      </c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31.5">
      <c r="A41" s="46" t="s">
        <v>16</v>
      </c>
      <c r="B41" s="24">
        <v>25</v>
      </c>
      <c r="C41" s="46" t="s">
        <v>76</v>
      </c>
      <c r="D41" s="47" t="s">
        <v>31</v>
      </c>
      <c r="E41" s="48" t="s">
        <v>25</v>
      </c>
      <c r="F41" s="24">
        <v>40</v>
      </c>
      <c r="G41" s="3" t="s">
        <v>89</v>
      </c>
      <c r="H41" s="4" t="s">
        <v>90</v>
      </c>
      <c r="I41" s="101">
        <v>461</v>
      </c>
      <c r="J41" s="102">
        <v>6</v>
      </c>
      <c r="K41" s="107">
        <v>1288.11666666667</v>
      </c>
      <c r="L41" s="108">
        <f t="shared" si="0"/>
        <v>838</v>
      </c>
      <c r="N41" s="96"/>
      <c r="O41" s="114">
        <f t="shared" si="1"/>
        <v>0</v>
      </c>
    </row>
    <row r="42" spans="1:27" ht="31.5">
      <c r="A42" s="37" t="s">
        <v>16</v>
      </c>
      <c r="B42" s="49">
        <v>32</v>
      </c>
      <c r="C42" s="50" t="s">
        <v>76</v>
      </c>
      <c r="D42" s="51" t="s">
        <v>31</v>
      </c>
      <c r="E42" s="52" t="s">
        <v>28</v>
      </c>
      <c r="F42" s="49">
        <v>25</v>
      </c>
      <c r="G42" s="6" t="s">
        <v>91</v>
      </c>
      <c r="H42" s="7" t="s">
        <v>92</v>
      </c>
      <c r="I42" s="109">
        <v>810</v>
      </c>
      <c r="J42" s="110">
        <v>4</v>
      </c>
      <c r="K42" s="100">
        <v>2083.15</v>
      </c>
      <c r="L42" s="8">
        <f t="shared" si="0"/>
        <v>1355</v>
      </c>
      <c r="N42" s="96"/>
      <c r="O42" s="114">
        <f t="shared" si="1"/>
        <v>0</v>
      </c>
    </row>
    <row r="43" spans="1:27" ht="12.75" customHeight="1">
      <c r="A43" s="160" t="s">
        <v>93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58" t="s">
        <v>94</v>
      </c>
      <c r="N43" s="159">
        <f>SUM(N4:N42)</f>
        <v>0</v>
      </c>
      <c r="O43" s="159">
        <f>SUM(O4:O42)</f>
        <v>0</v>
      </c>
    </row>
    <row r="44" spans="1:27" ht="11.25" customHeight="1">
      <c r="A44" s="161" t="s">
        <v>95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1"/>
    </row>
    <row r="45" spans="1:27" ht="11.25" customHeight="1">
      <c r="A45" s="161" t="s">
        <v>96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1"/>
    </row>
    <row r="46" spans="1:27" ht="13.5" customHeight="1">
      <c r="A46" s="160" t="s">
        <v>97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22"/>
    </row>
    <row r="47" spans="1:27" ht="11.25" customHeight="1">
      <c r="A47" s="161" t="s">
        <v>98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1"/>
    </row>
    <row r="48" spans="1:27" ht="11.45" customHeight="1">
      <c r="A48" s="161" t="s">
        <v>99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1"/>
    </row>
    <row r="49" spans="1:13" ht="11.85" customHeight="1">
      <c r="A49" s="161" t="s">
        <v>100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1"/>
    </row>
    <row r="50" spans="1:13" ht="11.25" customHeight="1">
      <c r="A50" s="161" t="s">
        <v>101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1"/>
    </row>
    <row r="51" spans="1:13" ht="11.25" customHeight="1">
      <c r="A51" s="161" t="s">
        <v>102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1"/>
    </row>
    <row r="52" spans="1:13" ht="11.25" customHeight="1">
      <c r="A52" s="161" t="s">
        <v>103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1"/>
    </row>
    <row r="53" spans="1:13" ht="11.25" customHeight="1">
      <c r="A53" s="161" t="s">
        <v>104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1"/>
    </row>
    <row r="54" spans="1:13" ht="11.25" customHeight="1">
      <c r="A54" s="160" t="s">
        <v>105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22"/>
    </row>
    <row r="55" spans="1:13" ht="11.25" customHeight="1">
      <c r="A55" s="161" t="s">
        <v>106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1"/>
    </row>
    <row r="56" spans="1:13" ht="12.2" customHeight="1">
      <c r="A56" s="161" t="s">
        <v>107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1"/>
    </row>
    <row r="57" spans="1:13" ht="12.2" customHeight="1">
      <c r="A57" s="161" t="s">
        <v>108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1"/>
    </row>
    <row r="58" spans="1:13" ht="11.25" customHeight="1">
      <c r="A58" s="161" t="s">
        <v>109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1"/>
    </row>
    <row r="59" spans="1:13" ht="11.25" customHeight="1">
      <c r="A59" s="161" t="s">
        <v>110</v>
      </c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1"/>
    </row>
    <row r="60" spans="1:13" ht="11.25" customHeight="1">
      <c r="A60" s="161" t="s">
        <v>111</v>
      </c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1"/>
    </row>
    <row r="61" spans="1:13" ht="11.25" customHeight="1">
      <c r="A61" s="160" t="s">
        <v>112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22"/>
    </row>
    <row r="62" spans="1:13" ht="11.25" customHeight="1">
      <c r="A62" s="162" t="s">
        <v>113</v>
      </c>
      <c r="B62" s="162"/>
      <c r="C62" s="162"/>
      <c r="D62" s="162"/>
      <c r="E62" s="162"/>
      <c r="F62" s="162"/>
      <c r="G62" s="122" t="s">
        <v>114</v>
      </c>
      <c r="H62" s="163" t="s">
        <v>115</v>
      </c>
      <c r="I62" s="163"/>
      <c r="J62" s="163"/>
      <c r="K62" s="12"/>
      <c r="L62" s="12"/>
      <c r="M62" s="11"/>
    </row>
    <row r="63" spans="1:13" ht="13.35" customHeight="1">
      <c r="A63" s="87"/>
      <c r="B63" s="87"/>
      <c r="D63" s="11"/>
      <c r="E63" s="11" t="s">
        <v>116</v>
      </c>
      <c r="F63" s="87"/>
      <c r="G63" s="87"/>
      <c r="H63" s="87"/>
      <c r="I63" s="164" t="s">
        <v>117</v>
      </c>
      <c r="J63" s="164"/>
      <c r="K63" s="87"/>
    </row>
    <row r="64" spans="1:13" ht="13.35" customHeight="1">
      <c r="A64" s="87"/>
      <c r="B64" s="87"/>
      <c r="D64" s="11"/>
      <c r="E64" s="11" t="s">
        <v>118</v>
      </c>
      <c r="F64" s="87"/>
      <c r="G64" s="87"/>
      <c r="H64" s="87"/>
      <c r="I64" s="164" t="s">
        <v>119</v>
      </c>
      <c r="J64" s="164"/>
      <c r="K64" s="87"/>
    </row>
    <row r="65" spans="1:11" ht="11.25" customHeight="1">
      <c r="A65" s="87"/>
      <c r="B65" s="87"/>
      <c r="D65" s="11"/>
      <c r="E65" s="164" t="s">
        <v>120</v>
      </c>
      <c r="F65" s="164"/>
      <c r="G65" s="87"/>
      <c r="H65" s="87"/>
      <c r="I65" s="164" t="s">
        <v>121</v>
      </c>
      <c r="J65" s="164"/>
      <c r="K65" s="87"/>
    </row>
    <row r="66" spans="1:11" ht="11.25" customHeight="1">
      <c r="F66"/>
    </row>
    <row r="67" spans="1:11" ht="11.25" customHeight="1"/>
    <row r="68" spans="1:11" ht="21" customHeight="1"/>
  </sheetData>
  <sheetProtection algorithmName="SHA-512" hashValue="X0lU9D1Cq4osD7hQIHypBlN+VN4ZCBJd+xlRXJ8Q6esWONyXarerRJFcv3TKMWelY8pLbwyAsyFobUu8TGtRtA==" saltValue="q12nkZ31ciTf8+XO1IOilw==" spinCount="100000" sheet="1" objects="1" scenarios="1"/>
  <protectedRanges>
    <protectedRange algorithmName="SHA-512" hashValue="Iz2Dw9Ucyv9QNL9fSGeQPbpEiPxKZPIB0z44dqNcHtLGDakH9S8r5COtawcLjYxvUSPMsrK8sIVWC4hp+Aqz5A==" saltValue="W/Cf/gLp4x0cI7e75NDLgw==" spinCount="100000" sqref="A4:J42 L4:L42" name="Диапазон1"/>
  </protectedRanges>
  <mergeCells count="29">
    <mergeCell ref="N1:N3"/>
    <mergeCell ref="O1:O3"/>
    <mergeCell ref="A1:L2"/>
    <mergeCell ref="I63:J63"/>
    <mergeCell ref="I64:J64"/>
    <mergeCell ref="E65:F65"/>
    <mergeCell ref="I65:J65"/>
    <mergeCell ref="M1:M3"/>
    <mergeCell ref="A58:L58"/>
    <mergeCell ref="A59:L59"/>
    <mergeCell ref="A60:L60"/>
    <mergeCell ref="A61:L61"/>
    <mergeCell ref="A62:F62"/>
    <mergeCell ref="H62:J62"/>
    <mergeCell ref="A53:L53"/>
    <mergeCell ref="A54:L54"/>
    <mergeCell ref="A55:L55"/>
    <mergeCell ref="A56:L56"/>
    <mergeCell ref="A57:L57"/>
    <mergeCell ref="A48:L48"/>
    <mergeCell ref="A49:L49"/>
    <mergeCell ref="A50:L50"/>
    <mergeCell ref="A51:L51"/>
    <mergeCell ref="A52:L52"/>
    <mergeCell ref="A43:L43"/>
    <mergeCell ref="A44:L44"/>
    <mergeCell ref="A45:L45"/>
    <mergeCell ref="A46:L46"/>
    <mergeCell ref="A47:L47"/>
  </mergeCells>
  <hyperlinks>
    <hyperlink ref="H62:J62" r:id="rId1" display="латунныекраны.рф" xr:uid="{00000000-0004-0000-0000-000000000000}"/>
  </hyperlinks>
  <pageMargins left="0.43307086614173201" right="0.43307086614173201" top="0.35433070866141703" bottom="0.35433070866141703" header="0.31496062992126" footer="0.31496062992126"/>
  <pageSetup paperSize="9" scale="8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66"/>
    <pageSetUpPr fitToPage="1"/>
  </sheetPr>
  <dimension ref="A1:O57"/>
  <sheetViews>
    <sheetView workbookViewId="0">
      <selection activeCell="M1" sqref="M1:O1048576"/>
    </sheetView>
  </sheetViews>
  <sheetFormatPr defaultColWidth="9" defaultRowHeight="12.75"/>
  <cols>
    <col min="1" max="1" width="3.6640625" customWidth="1"/>
    <col min="2" max="2" width="3.5" customWidth="1"/>
    <col min="3" max="3" width="6" customWidth="1"/>
    <col min="4" max="4" width="3.5" customWidth="1"/>
    <col min="5" max="5" width="6.5" customWidth="1"/>
    <col min="6" max="6" width="3.5" customWidth="1"/>
    <col min="7" max="7" width="39" customWidth="1"/>
    <col min="8" max="8" width="16.5" customWidth="1"/>
    <col min="11" max="11" width="10.83203125" customWidth="1"/>
    <col min="12" max="12" width="11.83203125" customWidth="1"/>
    <col min="13" max="13" width="11.6640625" customWidth="1"/>
    <col min="14" max="14" width="13.33203125" customWidth="1"/>
    <col min="15" max="15" width="19.5" customWidth="1"/>
  </cols>
  <sheetData>
    <row r="1" spans="1:15" ht="12.75" customHeight="1">
      <c r="A1" s="176" t="s">
        <v>122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7"/>
      <c r="M1" s="175" t="s">
        <v>1</v>
      </c>
      <c r="N1" s="175" t="s">
        <v>2</v>
      </c>
      <c r="O1" s="175" t="s">
        <v>3</v>
      </c>
    </row>
    <row r="2" spans="1:15" ht="20.25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9"/>
      <c r="M2" s="175"/>
      <c r="N2" s="175"/>
      <c r="O2" s="175"/>
    </row>
    <row r="3" spans="1:15" ht="63">
      <c r="A3" s="13" t="s">
        <v>4</v>
      </c>
      <c r="B3" s="13" t="s">
        <v>5</v>
      </c>
      <c r="C3" s="14" t="s">
        <v>6</v>
      </c>
      <c r="D3" s="15" t="s">
        <v>7</v>
      </c>
      <c r="E3" s="14" t="s">
        <v>8</v>
      </c>
      <c r="F3" s="16" t="s">
        <v>123</v>
      </c>
      <c r="G3" s="17" t="s">
        <v>10</v>
      </c>
      <c r="H3" s="18" t="s">
        <v>11</v>
      </c>
      <c r="I3" s="89" t="s">
        <v>12</v>
      </c>
      <c r="J3" s="89" t="s">
        <v>13</v>
      </c>
      <c r="K3" s="90" t="s">
        <v>14</v>
      </c>
      <c r="L3" s="91" t="s">
        <v>15</v>
      </c>
      <c r="M3" s="175"/>
      <c r="N3" s="175"/>
      <c r="O3" s="175"/>
    </row>
    <row r="4" spans="1:15" ht="31.5">
      <c r="A4" s="19" t="s">
        <v>124</v>
      </c>
      <c r="B4" s="20">
        <v>15</v>
      </c>
      <c r="C4" s="21" t="s">
        <v>17</v>
      </c>
      <c r="D4" s="22" t="s">
        <v>18</v>
      </c>
      <c r="E4" s="23" t="s">
        <v>19</v>
      </c>
      <c r="F4" s="24">
        <v>40</v>
      </c>
      <c r="G4" s="3" t="s">
        <v>125</v>
      </c>
      <c r="H4" s="4" t="s">
        <v>126</v>
      </c>
      <c r="I4" s="92">
        <v>146</v>
      </c>
      <c r="J4" s="93">
        <v>30</v>
      </c>
      <c r="K4" s="94">
        <v>299.91666666666703</v>
      </c>
      <c r="L4" s="5">
        <f>ROUNDUP(K4-K4*$M$4,0)</f>
        <v>195</v>
      </c>
      <c r="M4" s="95">
        <v>0.35</v>
      </c>
      <c r="N4" s="96"/>
      <c r="O4" s="97">
        <v>0</v>
      </c>
    </row>
    <row r="5" spans="1:15" ht="31.5">
      <c r="A5" s="25" t="s">
        <v>124</v>
      </c>
      <c r="B5" s="26">
        <v>20</v>
      </c>
      <c r="C5" s="25" t="s">
        <v>17</v>
      </c>
      <c r="D5" s="27" t="s">
        <v>18</v>
      </c>
      <c r="E5" s="28" t="s">
        <v>22</v>
      </c>
      <c r="F5" s="26">
        <v>40</v>
      </c>
      <c r="G5" s="29" t="s">
        <v>127</v>
      </c>
      <c r="H5" s="30" t="s">
        <v>128</v>
      </c>
      <c r="I5" s="98">
        <v>201</v>
      </c>
      <c r="J5" s="99">
        <v>22</v>
      </c>
      <c r="K5" s="100">
        <v>489.01666666666699</v>
      </c>
      <c r="L5" s="8">
        <f t="shared" ref="L5:L32" si="0">ROUNDUP(K5-K5*$M$4,0)</f>
        <v>318</v>
      </c>
      <c r="N5" s="96"/>
      <c r="O5" s="97">
        <v>0</v>
      </c>
    </row>
    <row r="6" spans="1:15" ht="31.5">
      <c r="A6" s="31" t="s">
        <v>124</v>
      </c>
      <c r="B6" s="32">
        <v>25</v>
      </c>
      <c r="C6" s="31" t="s">
        <v>17</v>
      </c>
      <c r="D6" s="33" t="s">
        <v>18</v>
      </c>
      <c r="E6" s="34" t="s">
        <v>25</v>
      </c>
      <c r="F6" s="32">
        <v>40</v>
      </c>
      <c r="G6" s="35" t="s">
        <v>129</v>
      </c>
      <c r="H6" s="36" t="s">
        <v>130</v>
      </c>
      <c r="I6" s="101">
        <v>311</v>
      </c>
      <c r="J6" s="102">
        <v>12</v>
      </c>
      <c r="K6" s="103">
        <v>952.61666666666702</v>
      </c>
      <c r="L6" s="5">
        <f t="shared" si="0"/>
        <v>620</v>
      </c>
      <c r="N6" s="96"/>
      <c r="O6" s="97">
        <v>0</v>
      </c>
    </row>
    <row r="7" spans="1:15" ht="31.5">
      <c r="A7" s="37" t="s">
        <v>124</v>
      </c>
      <c r="B7" s="38">
        <v>32</v>
      </c>
      <c r="C7" s="37" t="s">
        <v>17</v>
      </c>
      <c r="D7" s="39" t="s">
        <v>18</v>
      </c>
      <c r="E7" s="40" t="s">
        <v>28</v>
      </c>
      <c r="F7" s="38">
        <v>25</v>
      </c>
      <c r="G7" s="41" t="s">
        <v>131</v>
      </c>
      <c r="H7" s="42" t="s">
        <v>132</v>
      </c>
      <c r="I7" s="98">
        <v>555</v>
      </c>
      <c r="J7" s="99">
        <v>8</v>
      </c>
      <c r="K7" s="100">
        <v>1614.4666666666701</v>
      </c>
      <c r="L7" s="8">
        <f t="shared" si="0"/>
        <v>1050</v>
      </c>
      <c r="N7" s="96"/>
      <c r="O7" s="97">
        <v>0</v>
      </c>
    </row>
    <row r="8" spans="1:15" ht="2.25" customHeight="1">
      <c r="A8" s="43"/>
      <c r="B8" s="43"/>
      <c r="C8" s="43"/>
      <c r="D8" s="43"/>
      <c r="E8" s="44"/>
      <c r="F8" s="44"/>
      <c r="G8" s="45"/>
      <c r="H8" s="43"/>
      <c r="I8" s="43"/>
      <c r="J8" s="43"/>
      <c r="K8" s="104"/>
      <c r="L8" s="5"/>
      <c r="M8" s="105"/>
      <c r="N8" s="106"/>
      <c r="O8" s="106"/>
    </row>
    <row r="9" spans="1:15" ht="31.5">
      <c r="A9" s="4" t="s">
        <v>124</v>
      </c>
      <c r="B9" s="24">
        <v>15</v>
      </c>
      <c r="C9" s="46" t="s">
        <v>17</v>
      </c>
      <c r="D9" s="47" t="s">
        <v>31</v>
      </c>
      <c r="E9" s="48" t="s">
        <v>19</v>
      </c>
      <c r="F9" s="24">
        <v>40</v>
      </c>
      <c r="G9" s="3" t="s">
        <v>133</v>
      </c>
      <c r="H9" s="4" t="s">
        <v>134</v>
      </c>
      <c r="I9" s="92">
        <v>154</v>
      </c>
      <c r="J9" s="93">
        <v>18</v>
      </c>
      <c r="K9" s="107">
        <v>301.95</v>
      </c>
      <c r="L9" s="108">
        <f t="shared" si="0"/>
        <v>197</v>
      </c>
      <c r="N9" s="96"/>
      <c r="O9" s="97">
        <v>0</v>
      </c>
    </row>
    <row r="10" spans="1:15" ht="31.5">
      <c r="A10" s="37" t="s">
        <v>124</v>
      </c>
      <c r="B10" s="49">
        <v>20</v>
      </c>
      <c r="C10" s="50" t="s">
        <v>17</v>
      </c>
      <c r="D10" s="51" t="s">
        <v>31</v>
      </c>
      <c r="E10" s="52" t="s">
        <v>22</v>
      </c>
      <c r="F10" s="49">
        <v>40</v>
      </c>
      <c r="G10" s="6" t="s">
        <v>135</v>
      </c>
      <c r="H10" s="7" t="s">
        <v>136</v>
      </c>
      <c r="I10" s="109">
        <v>210</v>
      </c>
      <c r="J10" s="110">
        <v>12</v>
      </c>
      <c r="K10" s="100">
        <v>493.08333333333297</v>
      </c>
      <c r="L10" s="8">
        <f t="shared" si="0"/>
        <v>321</v>
      </c>
      <c r="N10" s="96"/>
      <c r="O10" s="97">
        <v>0</v>
      </c>
    </row>
    <row r="11" spans="1:15" ht="31.5">
      <c r="A11" s="46" t="s">
        <v>124</v>
      </c>
      <c r="B11" s="24">
        <v>25</v>
      </c>
      <c r="C11" s="46" t="s">
        <v>17</v>
      </c>
      <c r="D11" s="47" t="s">
        <v>31</v>
      </c>
      <c r="E11" s="48" t="s">
        <v>25</v>
      </c>
      <c r="F11" s="24">
        <v>40</v>
      </c>
      <c r="G11" s="3" t="s">
        <v>137</v>
      </c>
      <c r="H11" s="4" t="s">
        <v>138</v>
      </c>
      <c r="I11" s="101">
        <v>313</v>
      </c>
      <c r="J11" s="102">
        <v>8</v>
      </c>
      <c r="K11" s="107">
        <v>961.76666666666699</v>
      </c>
      <c r="L11" s="108">
        <f t="shared" si="0"/>
        <v>626</v>
      </c>
      <c r="N11" s="96"/>
      <c r="O11" s="97">
        <v>0</v>
      </c>
    </row>
    <row r="12" spans="1:15" ht="31.5">
      <c r="A12" s="37" t="s">
        <v>124</v>
      </c>
      <c r="B12" s="49">
        <v>32</v>
      </c>
      <c r="C12" s="50" t="s">
        <v>17</v>
      </c>
      <c r="D12" s="51" t="s">
        <v>31</v>
      </c>
      <c r="E12" s="52" t="s">
        <v>28</v>
      </c>
      <c r="F12" s="49">
        <v>25</v>
      </c>
      <c r="G12" s="6" t="s">
        <v>139</v>
      </c>
      <c r="H12" s="7" t="s">
        <v>140</v>
      </c>
      <c r="I12" s="109">
        <v>572</v>
      </c>
      <c r="J12" s="110">
        <v>4</v>
      </c>
      <c r="K12" s="100">
        <v>1606.3333333333301</v>
      </c>
      <c r="L12" s="8">
        <f t="shared" si="0"/>
        <v>1045</v>
      </c>
      <c r="N12" s="96"/>
      <c r="O12" s="97">
        <v>0</v>
      </c>
    </row>
    <row r="13" spans="1:15" ht="31.5">
      <c r="A13" s="46" t="s">
        <v>124</v>
      </c>
      <c r="B13" s="24">
        <v>40</v>
      </c>
      <c r="C13" s="46" t="s">
        <v>17</v>
      </c>
      <c r="D13" s="47" t="s">
        <v>31</v>
      </c>
      <c r="E13" s="53" t="s">
        <v>40</v>
      </c>
      <c r="F13" s="24">
        <v>25</v>
      </c>
      <c r="G13" s="3" t="s">
        <v>141</v>
      </c>
      <c r="H13" s="4" t="s">
        <v>142</v>
      </c>
      <c r="I13" s="92">
        <v>981</v>
      </c>
      <c r="J13" s="93">
        <v>3</v>
      </c>
      <c r="K13" s="94">
        <v>2557.9333333333302</v>
      </c>
      <c r="L13" s="5">
        <f t="shared" si="0"/>
        <v>1663</v>
      </c>
      <c r="N13" s="96"/>
      <c r="O13" s="97">
        <v>0</v>
      </c>
    </row>
    <row r="14" spans="1:15" ht="31.5">
      <c r="A14" s="37" t="s">
        <v>124</v>
      </c>
      <c r="B14" s="38">
        <v>50</v>
      </c>
      <c r="C14" s="37" t="s">
        <v>17</v>
      </c>
      <c r="D14" s="39" t="s">
        <v>31</v>
      </c>
      <c r="E14" s="54" t="s">
        <v>43</v>
      </c>
      <c r="F14" s="38">
        <v>25</v>
      </c>
      <c r="G14" s="41" t="s">
        <v>143</v>
      </c>
      <c r="H14" s="42" t="s">
        <v>144</v>
      </c>
      <c r="I14" s="111">
        <v>1441</v>
      </c>
      <c r="J14" s="112">
        <v>2</v>
      </c>
      <c r="K14" s="100">
        <v>3736.25</v>
      </c>
      <c r="L14" s="8">
        <f t="shared" si="0"/>
        <v>2429</v>
      </c>
      <c r="N14" s="96"/>
      <c r="O14" s="97">
        <v>0</v>
      </c>
    </row>
    <row r="15" spans="1:15" ht="3" customHeight="1">
      <c r="A15" s="55"/>
      <c r="B15" s="55"/>
      <c r="C15" s="55"/>
      <c r="D15" s="56"/>
      <c r="E15" s="57"/>
      <c r="F15" s="44"/>
      <c r="G15" s="58"/>
      <c r="H15" s="55"/>
      <c r="I15" s="55"/>
      <c r="J15" s="55"/>
      <c r="K15" s="113"/>
      <c r="L15" s="5"/>
      <c r="N15" s="114"/>
      <c r="O15" s="114"/>
    </row>
    <row r="16" spans="1:15" ht="31.5">
      <c r="A16" s="4" t="s">
        <v>124</v>
      </c>
      <c r="B16" s="24">
        <v>15</v>
      </c>
      <c r="C16" s="46" t="s">
        <v>46</v>
      </c>
      <c r="D16" s="47" t="s">
        <v>18</v>
      </c>
      <c r="E16" s="48" t="s">
        <v>19</v>
      </c>
      <c r="F16" s="24">
        <v>40</v>
      </c>
      <c r="G16" s="3" t="s">
        <v>145</v>
      </c>
      <c r="H16" s="4" t="s">
        <v>146</v>
      </c>
      <c r="I16" s="92">
        <v>150</v>
      </c>
      <c r="J16" s="93">
        <v>30</v>
      </c>
      <c r="K16" s="94">
        <v>359.9</v>
      </c>
      <c r="L16" s="5">
        <f t="shared" si="0"/>
        <v>234</v>
      </c>
      <c r="N16" s="96"/>
      <c r="O16" s="97">
        <v>0</v>
      </c>
    </row>
    <row r="17" spans="1:15" ht="31.5">
      <c r="A17" s="37" t="s">
        <v>124</v>
      </c>
      <c r="B17" s="38">
        <v>20</v>
      </c>
      <c r="C17" s="37" t="s">
        <v>147</v>
      </c>
      <c r="D17" s="39" t="s">
        <v>18</v>
      </c>
      <c r="E17" s="40" t="s">
        <v>22</v>
      </c>
      <c r="F17" s="38">
        <v>40</v>
      </c>
      <c r="G17" s="41" t="s">
        <v>148</v>
      </c>
      <c r="H17" s="42" t="s">
        <v>149</v>
      </c>
      <c r="I17" s="98">
        <v>209</v>
      </c>
      <c r="J17" s="99">
        <v>22</v>
      </c>
      <c r="K17" s="100">
        <v>570.35</v>
      </c>
      <c r="L17" s="8">
        <f t="shared" si="0"/>
        <v>371</v>
      </c>
      <c r="N17" s="96"/>
      <c r="O17" s="97">
        <v>0</v>
      </c>
    </row>
    <row r="18" spans="1:15" ht="31.5">
      <c r="A18" s="46" t="s">
        <v>124</v>
      </c>
      <c r="B18" s="24">
        <v>25</v>
      </c>
      <c r="C18" s="46" t="s">
        <v>46</v>
      </c>
      <c r="D18" s="47" t="s">
        <v>18</v>
      </c>
      <c r="E18" s="48" t="s">
        <v>25</v>
      </c>
      <c r="F18" s="24">
        <v>40</v>
      </c>
      <c r="G18" s="3" t="s">
        <v>150</v>
      </c>
      <c r="H18" s="4" t="s">
        <v>151</v>
      </c>
      <c r="I18" s="101">
        <v>332</v>
      </c>
      <c r="J18" s="102">
        <v>12</v>
      </c>
      <c r="K18" s="103">
        <v>1076.6500000000001</v>
      </c>
      <c r="L18" s="5">
        <f t="shared" si="0"/>
        <v>700</v>
      </c>
      <c r="N18" s="96"/>
      <c r="O18" s="97">
        <v>0</v>
      </c>
    </row>
    <row r="19" spans="1:15" ht="31.5">
      <c r="A19" s="59" t="s">
        <v>124</v>
      </c>
      <c r="B19" s="60">
        <v>32</v>
      </c>
      <c r="C19" s="59" t="s">
        <v>46</v>
      </c>
      <c r="D19" s="61" t="s">
        <v>18</v>
      </c>
      <c r="E19" s="62" t="s">
        <v>28</v>
      </c>
      <c r="F19" s="60">
        <v>25</v>
      </c>
      <c r="G19" s="63" t="s">
        <v>152</v>
      </c>
      <c r="H19" s="64" t="s">
        <v>153</v>
      </c>
      <c r="I19" s="98">
        <v>614</v>
      </c>
      <c r="J19" s="99">
        <v>6</v>
      </c>
      <c r="K19" s="100">
        <v>1682.5833333333301</v>
      </c>
      <c r="L19" s="115">
        <f t="shared" si="0"/>
        <v>1094</v>
      </c>
      <c r="N19" s="96"/>
      <c r="O19" s="97">
        <v>0</v>
      </c>
    </row>
    <row r="20" spans="1:15" ht="3" customHeight="1">
      <c r="A20" s="55"/>
      <c r="B20" s="55"/>
      <c r="C20" s="55"/>
      <c r="D20" s="56"/>
      <c r="E20" s="57"/>
      <c r="F20" s="44"/>
      <c r="G20" s="58"/>
      <c r="H20" s="55"/>
      <c r="I20" s="44"/>
      <c r="J20" s="44"/>
      <c r="K20" s="113"/>
      <c r="L20" s="116"/>
      <c r="N20" s="117"/>
    </row>
    <row r="21" spans="1:15" ht="31.5">
      <c r="A21" s="65" t="s">
        <v>124</v>
      </c>
      <c r="B21" s="66">
        <v>15</v>
      </c>
      <c r="C21" s="67" t="s">
        <v>46</v>
      </c>
      <c r="D21" s="68" t="s">
        <v>31</v>
      </c>
      <c r="E21" s="69" t="s">
        <v>19</v>
      </c>
      <c r="F21" s="66">
        <v>40</v>
      </c>
      <c r="G21" s="70" t="s">
        <v>154</v>
      </c>
      <c r="H21" s="65" t="s">
        <v>155</v>
      </c>
      <c r="I21" s="92">
        <v>161</v>
      </c>
      <c r="J21" s="93">
        <v>17</v>
      </c>
      <c r="K21" s="107">
        <v>364.98333333333301</v>
      </c>
      <c r="L21" s="118">
        <f t="shared" si="0"/>
        <v>238</v>
      </c>
      <c r="N21" s="96"/>
      <c r="O21" s="97">
        <v>0</v>
      </c>
    </row>
    <row r="22" spans="1:15" ht="31.5">
      <c r="A22" s="59" t="s">
        <v>124</v>
      </c>
      <c r="B22" s="71">
        <v>20</v>
      </c>
      <c r="C22" s="72" t="s">
        <v>46</v>
      </c>
      <c r="D22" s="73" t="s">
        <v>31</v>
      </c>
      <c r="E22" s="74" t="s">
        <v>22</v>
      </c>
      <c r="F22" s="71">
        <v>40</v>
      </c>
      <c r="G22" s="75" t="s">
        <v>156</v>
      </c>
      <c r="H22" s="76" t="s">
        <v>157</v>
      </c>
      <c r="I22" s="109">
        <v>216</v>
      </c>
      <c r="J22" s="110">
        <v>12</v>
      </c>
      <c r="K22" s="100">
        <v>577.46666666666704</v>
      </c>
      <c r="L22" s="8">
        <f t="shared" si="0"/>
        <v>376</v>
      </c>
      <c r="N22" s="96"/>
      <c r="O22" s="97">
        <v>0</v>
      </c>
    </row>
    <row r="23" spans="1:15" ht="31.5">
      <c r="A23" s="46" t="s">
        <v>124</v>
      </c>
      <c r="B23" s="24">
        <v>25</v>
      </c>
      <c r="C23" s="46" t="s">
        <v>46</v>
      </c>
      <c r="D23" s="47" t="s">
        <v>31</v>
      </c>
      <c r="E23" s="48" t="s">
        <v>25</v>
      </c>
      <c r="F23" s="24">
        <v>40</v>
      </c>
      <c r="G23" s="3" t="s">
        <v>158</v>
      </c>
      <c r="H23" s="4" t="s">
        <v>159</v>
      </c>
      <c r="I23" s="101">
        <v>323</v>
      </c>
      <c r="J23" s="102">
        <v>6</v>
      </c>
      <c r="K23" s="107">
        <v>1084.7833333333299</v>
      </c>
      <c r="L23" s="108">
        <f t="shared" si="0"/>
        <v>706</v>
      </c>
      <c r="N23" s="96"/>
      <c r="O23" s="97">
        <v>0</v>
      </c>
    </row>
    <row r="24" spans="1:15" ht="31.5">
      <c r="A24" s="37" t="s">
        <v>124</v>
      </c>
      <c r="B24" s="49">
        <v>32</v>
      </c>
      <c r="C24" s="50" t="s">
        <v>46</v>
      </c>
      <c r="D24" s="51" t="s">
        <v>31</v>
      </c>
      <c r="E24" s="52" t="s">
        <v>28</v>
      </c>
      <c r="F24" s="49">
        <v>25</v>
      </c>
      <c r="G24" s="6" t="s">
        <v>160</v>
      </c>
      <c r="H24" s="7" t="s">
        <v>161</v>
      </c>
      <c r="I24" s="109">
        <v>640</v>
      </c>
      <c r="J24" s="110">
        <v>4</v>
      </c>
      <c r="K24" s="100">
        <v>1694.7833333333299</v>
      </c>
      <c r="L24" s="8">
        <f t="shared" si="0"/>
        <v>1102</v>
      </c>
      <c r="N24" s="96"/>
      <c r="O24" s="97">
        <v>0</v>
      </c>
    </row>
    <row r="25" spans="1:15" ht="31.5">
      <c r="A25" s="46" t="s">
        <v>124</v>
      </c>
      <c r="B25" s="24">
        <v>40</v>
      </c>
      <c r="C25" s="46" t="s">
        <v>46</v>
      </c>
      <c r="D25" s="47" t="s">
        <v>31</v>
      </c>
      <c r="E25" s="53" t="s">
        <v>40</v>
      </c>
      <c r="F25" s="24">
        <v>25</v>
      </c>
      <c r="G25" s="3" t="s">
        <v>162</v>
      </c>
      <c r="H25" s="4" t="s">
        <v>163</v>
      </c>
      <c r="I25" s="92">
        <v>957</v>
      </c>
      <c r="J25" s="93">
        <v>3</v>
      </c>
      <c r="K25" s="107">
        <v>2647.4</v>
      </c>
      <c r="L25" s="108">
        <f t="shared" si="0"/>
        <v>1721</v>
      </c>
      <c r="N25" s="96"/>
      <c r="O25" s="97">
        <v>0</v>
      </c>
    </row>
    <row r="26" spans="1:15" ht="31.5">
      <c r="A26" s="50" t="s">
        <v>124</v>
      </c>
      <c r="B26" s="49">
        <v>50</v>
      </c>
      <c r="C26" s="50" t="s">
        <v>46</v>
      </c>
      <c r="D26" s="51" t="s">
        <v>31</v>
      </c>
      <c r="E26" s="77" t="s">
        <v>43</v>
      </c>
      <c r="F26" s="49">
        <v>25</v>
      </c>
      <c r="G26" s="6" t="s">
        <v>164</v>
      </c>
      <c r="H26" s="7" t="s">
        <v>165</v>
      </c>
      <c r="I26" s="119">
        <v>1540</v>
      </c>
      <c r="J26" s="120">
        <v>2</v>
      </c>
      <c r="K26" s="100">
        <v>3947.7166666666699</v>
      </c>
      <c r="L26" s="8">
        <f t="shared" si="0"/>
        <v>2567</v>
      </c>
      <c r="N26" s="96"/>
      <c r="O26" s="97">
        <v>0</v>
      </c>
    </row>
    <row r="27" spans="1:15" ht="3" customHeight="1">
      <c r="A27" s="78"/>
      <c r="B27" s="79"/>
      <c r="C27" s="78"/>
      <c r="D27" s="80"/>
      <c r="E27" s="81"/>
      <c r="F27" s="79"/>
      <c r="G27" s="82"/>
      <c r="H27" s="83"/>
      <c r="I27" s="79"/>
      <c r="J27" s="79"/>
      <c r="K27" s="100"/>
      <c r="L27" s="121"/>
      <c r="N27" s="96"/>
      <c r="O27" s="97"/>
    </row>
    <row r="28" spans="1:15" ht="31.5">
      <c r="A28" s="4" t="s">
        <v>124</v>
      </c>
      <c r="B28" s="24">
        <v>15</v>
      </c>
      <c r="C28" s="4" t="s">
        <v>67</v>
      </c>
      <c r="D28" s="47" t="s">
        <v>18</v>
      </c>
      <c r="E28" s="48" t="s">
        <v>19</v>
      </c>
      <c r="F28" s="24">
        <v>40</v>
      </c>
      <c r="G28" s="3" t="s">
        <v>166</v>
      </c>
      <c r="H28" s="4" t="s">
        <v>167</v>
      </c>
      <c r="I28" s="92">
        <v>162</v>
      </c>
      <c r="J28" s="93">
        <v>25</v>
      </c>
      <c r="K28" s="94">
        <v>428.01666666666699</v>
      </c>
      <c r="L28" s="5">
        <f t="shared" si="0"/>
        <v>279</v>
      </c>
      <c r="N28" s="96"/>
      <c r="O28" s="97">
        <v>0</v>
      </c>
    </row>
    <row r="29" spans="1:15" ht="31.5">
      <c r="A29" s="37" t="s">
        <v>124</v>
      </c>
      <c r="B29" s="38">
        <v>20</v>
      </c>
      <c r="C29" s="37" t="s">
        <v>67</v>
      </c>
      <c r="D29" s="39" t="s">
        <v>18</v>
      </c>
      <c r="E29" s="40" t="s">
        <v>22</v>
      </c>
      <c r="F29" s="38">
        <v>40</v>
      </c>
      <c r="G29" s="41" t="s">
        <v>168</v>
      </c>
      <c r="H29" s="42" t="s">
        <v>169</v>
      </c>
      <c r="I29" s="98">
        <v>217</v>
      </c>
      <c r="J29" s="99">
        <v>18</v>
      </c>
      <c r="K29" s="100">
        <v>620.16666666666697</v>
      </c>
      <c r="L29" s="8">
        <f t="shared" si="0"/>
        <v>404</v>
      </c>
      <c r="N29" s="96"/>
      <c r="O29" s="97"/>
    </row>
    <row r="30" spans="1:15" ht="3" customHeight="1">
      <c r="A30" s="55"/>
      <c r="B30" s="44"/>
      <c r="C30" s="55"/>
      <c r="D30" s="56"/>
      <c r="E30" s="57"/>
      <c r="F30" s="44"/>
      <c r="G30" s="84"/>
      <c r="H30" s="85"/>
      <c r="I30" s="44"/>
      <c r="J30" s="44"/>
      <c r="K30" s="107"/>
      <c r="L30" s="44"/>
      <c r="N30" s="96"/>
      <c r="O30" s="97"/>
    </row>
    <row r="31" spans="1:15" ht="31.5">
      <c r="A31" s="65" t="s">
        <v>124</v>
      </c>
      <c r="B31" s="66">
        <v>15</v>
      </c>
      <c r="C31" s="4" t="s">
        <v>67</v>
      </c>
      <c r="D31" s="68" t="s">
        <v>31</v>
      </c>
      <c r="E31" s="69" t="s">
        <v>19</v>
      </c>
      <c r="F31" s="66">
        <v>40</v>
      </c>
      <c r="G31" s="70" t="s">
        <v>170</v>
      </c>
      <c r="H31" s="65" t="s">
        <v>171</v>
      </c>
      <c r="I31" s="92">
        <v>170</v>
      </c>
      <c r="J31" s="93">
        <v>20</v>
      </c>
      <c r="K31" s="107">
        <v>438.183333333333</v>
      </c>
      <c r="L31" s="118">
        <f t="shared" si="0"/>
        <v>285</v>
      </c>
      <c r="N31" s="96"/>
      <c r="O31" s="97">
        <v>0</v>
      </c>
    </row>
    <row r="32" spans="1:15" ht="31.5">
      <c r="A32" s="59" t="s">
        <v>124</v>
      </c>
      <c r="B32" s="71">
        <v>20</v>
      </c>
      <c r="C32" s="37" t="s">
        <v>67</v>
      </c>
      <c r="D32" s="73" t="s">
        <v>31</v>
      </c>
      <c r="E32" s="74" t="s">
        <v>22</v>
      </c>
      <c r="F32" s="71">
        <v>40</v>
      </c>
      <c r="G32" s="75" t="s">
        <v>172</v>
      </c>
      <c r="H32" s="76" t="s">
        <v>173</v>
      </c>
      <c r="I32" s="109">
        <v>225</v>
      </c>
      <c r="J32" s="110">
        <v>12</v>
      </c>
      <c r="K32" s="100">
        <v>627.28333333333296</v>
      </c>
      <c r="L32" s="8">
        <f t="shared" si="0"/>
        <v>408</v>
      </c>
      <c r="N32" s="96"/>
      <c r="O32" s="97">
        <v>0</v>
      </c>
    </row>
    <row r="33" spans="1:15">
      <c r="A33" s="160" t="s">
        <v>174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22"/>
      <c r="N33" s="97">
        <v>0</v>
      </c>
      <c r="O33" s="97">
        <v>0</v>
      </c>
    </row>
    <row r="34" spans="1:15">
      <c r="A34" s="172" t="s">
        <v>95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1"/>
    </row>
    <row r="35" spans="1:15">
      <c r="A35" s="164" t="s">
        <v>175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1"/>
    </row>
    <row r="36" spans="1:15">
      <c r="A36" s="160" t="s">
        <v>176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22"/>
    </row>
    <row r="37" spans="1:15">
      <c r="A37" s="164" t="s">
        <v>177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1"/>
    </row>
    <row r="38" spans="1:15">
      <c r="A38" s="164" t="s">
        <v>178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1"/>
    </row>
    <row r="39" spans="1:15">
      <c r="A39" s="164" t="s">
        <v>179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1"/>
    </row>
    <row r="40" spans="1:15">
      <c r="A40" s="172" t="s">
        <v>101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1"/>
    </row>
    <row r="41" spans="1:15">
      <c r="A41" s="164" t="s">
        <v>180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1"/>
    </row>
    <row r="42" spans="1:15">
      <c r="A42" s="172" t="s">
        <v>181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1"/>
    </row>
    <row r="43" spans="1:15">
      <c r="A43" s="172" t="s">
        <v>104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1"/>
    </row>
    <row r="44" spans="1:15">
      <c r="A44" s="160" t="s">
        <v>182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22"/>
    </row>
    <row r="45" spans="1:15">
      <c r="A45" s="164" t="s">
        <v>183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1"/>
    </row>
    <row r="46" spans="1:15">
      <c r="A46" s="164" t="s">
        <v>184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1"/>
    </row>
    <row r="47" spans="1:15">
      <c r="A47" s="172" t="s">
        <v>108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1"/>
    </row>
    <row r="48" spans="1:15">
      <c r="A48" s="164" t="s">
        <v>185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1"/>
    </row>
    <row r="49" spans="1:13">
      <c r="A49" s="164" t="s">
        <v>186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1"/>
    </row>
    <row r="50" spans="1:13">
      <c r="A50" s="164" t="s">
        <v>187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1"/>
    </row>
    <row r="51" spans="1:13">
      <c r="A51" s="160" t="s">
        <v>188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22"/>
    </row>
    <row r="52" spans="1:13" ht="17.25" customHeight="1">
      <c r="A52" s="173" t="s">
        <v>113</v>
      </c>
      <c r="B52" s="173"/>
      <c r="C52" s="173"/>
      <c r="D52" s="173"/>
      <c r="E52" s="173"/>
      <c r="F52" s="173"/>
      <c r="G52" s="86" t="s">
        <v>189</v>
      </c>
      <c r="H52" s="174" t="s">
        <v>115</v>
      </c>
      <c r="I52" s="174"/>
      <c r="J52" s="123"/>
      <c r="K52" s="11"/>
      <c r="L52" s="11"/>
      <c r="M52" s="11"/>
    </row>
    <row r="53" spans="1:13">
      <c r="A53" s="87"/>
      <c r="B53" s="87"/>
      <c r="D53" s="11"/>
      <c r="E53" s="9" t="s">
        <v>190</v>
      </c>
      <c r="F53" s="87"/>
      <c r="G53" s="87"/>
      <c r="H53" s="87"/>
      <c r="I53" s="87"/>
      <c r="J53" s="87"/>
      <c r="K53" s="87"/>
      <c r="L53" s="86" t="s">
        <v>117</v>
      </c>
    </row>
    <row r="54" spans="1:13">
      <c r="A54" s="87"/>
      <c r="B54" s="87"/>
      <c r="D54" s="11"/>
      <c r="E54" s="11" t="s">
        <v>118</v>
      </c>
      <c r="F54" s="87"/>
      <c r="G54" s="87"/>
      <c r="H54" s="87"/>
      <c r="I54" s="87"/>
      <c r="J54" s="87"/>
      <c r="K54" s="87"/>
      <c r="L54" s="86" t="s">
        <v>119</v>
      </c>
    </row>
    <row r="55" spans="1:13">
      <c r="A55" s="87"/>
      <c r="B55" s="87"/>
      <c r="D55" s="11"/>
      <c r="E55" s="164" t="s">
        <v>120</v>
      </c>
      <c r="F55" s="164"/>
      <c r="G55" s="87"/>
      <c r="H55" s="87"/>
      <c r="I55" s="87"/>
      <c r="J55" s="87"/>
      <c r="K55" s="87"/>
      <c r="L55" s="86" t="s">
        <v>121</v>
      </c>
    </row>
    <row r="57" spans="1:13">
      <c r="F57" s="88"/>
    </row>
  </sheetData>
  <sheetProtection algorithmName="SHA-512" hashValue="8NQHV5nL02IcFFjdd0vpIvGQa/zg2wYbjV7Lrb1P5xHMZLdVtwPjqRpqmA5I1Z0CE1Apn/OuyZZKLCIIGxHMqQ==" saltValue="F8Q5VzQSIRZEqFQrdX4ARw==" spinCount="100000" sheet="1" objects="1" scenarios="1"/>
  <protectedRanges>
    <protectedRange algorithmName="SHA-512" hashValue="Iz2Dw9Ucyv9QNL9fSGeQPbpEiPxKZPIB0z44dqNcHtLGDakH9S8r5COtawcLjYxvUSPMsrK8sIVWC4hp+Aqz5A==" saltValue="W/Cf/gLp4x0cI7e75NDLgw==" spinCount="100000" sqref="A4:J32" name="Диапазон1"/>
    <protectedRange algorithmName="SHA-512" hashValue="Iz2Dw9Ucyv9QNL9fSGeQPbpEiPxKZPIB0z44dqNcHtLGDakH9S8r5COtawcLjYxvUSPMsrK8sIVWC4hp+Aqz5A==" saltValue="W/Cf/gLp4x0cI7e75NDLgw==" spinCount="100000" sqref="L4:L32" name="Диапазон1_1"/>
  </protectedRanges>
  <mergeCells count="26">
    <mergeCell ref="E55:F55"/>
    <mergeCell ref="M1:M3"/>
    <mergeCell ref="N1:N3"/>
    <mergeCell ref="O1:O3"/>
    <mergeCell ref="A1:L2"/>
    <mergeCell ref="A48:L48"/>
    <mergeCell ref="A49:L49"/>
    <mergeCell ref="A50:L50"/>
    <mergeCell ref="A51:L51"/>
    <mergeCell ref="A52:F52"/>
    <mergeCell ref="H52:I52"/>
    <mergeCell ref="A43:L43"/>
    <mergeCell ref="A44:L44"/>
    <mergeCell ref="A45:L45"/>
    <mergeCell ref="A46:L46"/>
    <mergeCell ref="A47:L4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</mergeCells>
  <pageMargins left="0.7" right="0.7" top="0.75" bottom="0.75" header="0.3" footer="0.3"/>
  <pageSetup paperSize="9" scale="7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workbookViewId="0">
      <selection activeCell="J5" sqref="J5"/>
    </sheetView>
  </sheetViews>
  <sheetFormatPr defaultColWidth="9" defaultRowHeight="12.75"/>
  <cols>
    <col min="1" max="1" width="47.33203125" customWidth="1"/>
    <col min="2" max="2" width="22.6640625" customWidth="1"/>
    <col min="3" max="3" width="13.33203125" customWidth="1"/>
    <col min="4" max="4" width="11" customWidth="1"/>
    <col min="6" max="6" width="12.33203125" customWidth="1"/>
    <col min="7" max="7" width="12.83203125" customWidth="1"/>
  </cols>
  <sheetData>
    <row r="1" spans="1:8">
      <c r="A1" s="180" t="s">
        <v>191</v>
      </c>
      <c r="B1" s="181"/>
      <c r="C1" s="181"/>
      <c r="D1" s="181"/>
      <c r="E1" s="181"/>
      <c r="F1" s="181"/>
    </row>
    <row r="2" spans="1:8">
      <c r="A2" s="182"/>
      <c r="B2" s="182"/>
      <c r="C2" s="182"/>
      <c r="D2" s="182"/>
      <c r="E2" s="182"/>
      <c r="F2" s="182"/>
    </row>
    <row r="3" spans="1:8" ht="48">
      <c r="A3" s="1" t="s">
        <v>10</v>
      </c>
      <c r="B3" s="1" t="s">
        <v>192</v>
      </c>
      <c r="C3" s="1" t="s">
        <v>11</v>
      </c>
      <c r="D3" s="1" t="s">
        <v>193</v>
      </c>
      <c r="E3" s="1" t="s">
        <v>13</v>
      </c>
      <c r="F3" s="1" t="s">
        <v>194</v>
      </c>
      <c r="G3" s="2" t="s">
        <v>195</v>
      </c>
    </row>
    <row r="4" spans="1:8" ht="21">
      <c r="A4" s="3" t="s">
        <v>196</v>
      </c>
      <c r="B4" s="3" t="s">
        <v>197</v>
      </c>
      <c r="C4" s="3" t="s">
        <v>198</v>
      </c>
      <c r="D4" s="4">
        <v>129</v>
      </c>
      <c r="E4" s="4">
        <v>20</v>
      </c>
      <c r="F4" s="4">
        <v>401</v>
      </c>
      <c r="G4" s="5">
        <f>ROUNDUP(F4-F4*ВОДА!$M$4,0)</f>
        <v>261</v>
      </c>
    </row>
    <row r="5" spans="1:8" ht="21">
      <c r="A5" s="6" t="s">
        <v>199</v>
      </c>
      <c r="B5" s="6" t="s">
        <v>200</v>
      </c>
      <c r="C5" s="6" t="s">
        <v>201</v>
      </c>
      <c r="D5" s="7">
        <v>207</v>
      </c>
      <c r="E5" s="7">
        <v>12</v>
      </c>
      <c r="F5" s="7">
        <v>665</v>
      </c>
      <c r="G5" s="8">
        <f>ROUNDUP(F5-F5*ВОДА!$M$4,0)</f>
        <v>433</v>
      </c>
      <c r="H5" s="9"/>
    </row>
    <row r="6" spans="1:8" ht="21">
      <c r="A6" s="3" t="s">
        <v>202</v>
      </c>
      <c r="B6" s="3" t="s">
        <v>203</v>
      </c>
      <c r="C6" s="3" t="s">
        <v>204</v>
      </c>
      <c r="D6" s="4">
        <v>292</v>
      </c>
      <c r="E6" s="4">
        <v>8</v>
      </c>
      <c r="F6" s="4">
        <v>977</v>
      </c>
      <c r="G6" s="5">
        <f>ROUNDUP(F6-F6*ВОДА!$M$4,0)</f>
        <v>636</v>
      </c>
    </row>
    <row r="7" spans="1:8" ht="21">
      <c r="A7" s="6" t="s">
        <v>205</v>
      </c>
      <c r="B7" s="6" t="s">
        <v>206</v>
      </c>
      <c r="C7" s="6" t="s">
        <v>207</v>
      </c>
      <c r="D7" s="7">
        <v>427</v>
      </c>
      <c r="E7" s="7">
        <v>5</v>
      </c>
      <c r="F7" s="7">
        <v>1515</v>
      </c>
      <c r="G7" s="8">
        <f>ROUNDUP(F7-F7*ВОДА!$M$4,0)</f>
        <v>985</v>
      </c>
      <c r="H7" s="9"/>
    </row>
    <row r="8" spans="1:8" ht="21">
      <c r="A8" s="3" t="s">
        <v>208</v>
      </c>
      <c r="B8" s="3" t="s">
        <v>209</v>
      </c>
      <c r="C8" s="3" t="s">
        <v>210</v>
      </c>
      <c r="D8" s="4">
        <v>598</v>
      </c>
      <c r="E8" s="4">
        <v>3</v>
      </c>
      <c r="F8" s="4">
        <v>2654</v>
      </c>
      <c r="G8" s="5">
        <f>ROUNDUP(F8-F8*ВОДА!$M$4,0)</f>
        <v>1726</v>
      </c>
    </row>
    <row r="9" spans="1:8" ht="21">
      <c r="A9" s="6" t="s">
        <v>211</v>
      </c>
      <c r="B9" s="6" t="s">
        <v>212</v>
      </c>
      <c r="C9" s="6" t="s">
        <v>213</v>
      </c>
      <c r="D9" s="7">
        <v>947</v>
      </c>
      <c r="E9" s="7">
        <v>2</v>
      </c>
      <c r="F9" s="7">
        <v>3595</v>
      </c>
      <c r="G9" s="8">
        <f>ROUNDUP(F9-F9*ВОДА!$M$4,0)</f>
        <v>2337</v>
      </c>
      <c r="H9" s="9"/>
    </row>
    <row r="10" spans="1:8" ht="33.75">
      <c r="A10" s="10" t="s">
        <v>214</v>
      </c>
    </row>
    <row r="11" spans="1:8">
      <c r="A11" s="11"/>
      <c r="B11" s="11"/>
      <c r="C11" s="11"/>
      <c r="D11" s="11"/>
      <c r="E11" s="11"/>
      <c r="F11" s="11"/>
      <c r="G11" s="11"/>
      <c r="H11" s="11"/>
    </row>
    <row r="12" spans="1:8" ht="35.25">
      <c r="A12" s="12" t="s">
        <v>215</v>
      </c>
    </row>
    <row r="13" spans="1:8" ht="33.75">
      <c r="A13" s="12" t="s">
        <v>216</v>
      </c>
      <c r="B13" s="11"/>
      <c r="C13" s="11"/>
      <c r="D13" s="11"/>
      <c r="E13" s="11"/>
      <c r="F13" s="11"/>
      <c r="G13" s="11"/>
      <c r="H13" s="11"/>
    </row>
    <row r="14" spans="1:8" ht="33.75">
      <c r="A14" s="12" t="s">
        <v>217</v>
      </c>
    </row>
  </sheetData>
  <sheetProtection algorithmName="SHA-512" hashValue="XBsU39YZ5MpMWtsFCCCQAFti3DgFiOF2/PSgUVAPght0bkau95QctN2LjtoKl5gGaw3BDNLSZefUxiWle0d/Fw==" saltValue="ZMMUQVE7lKR4lktZpLATEw==" spinCount="100000" sheet="1" objects="1" scenarios="1"/>
  <protectedRanges>
    <protectedRange algorithmName="SHA-512" hashValue="Iz2Dw9Ucyv9QNL9fSGeQPbpEiPxKZPIB0z44dqNcHtLGDakH9S8r5COtawcLjYxvUSPMsrK8sIVWC4hp+Aqz5A==" saltValue="W/Cf/gLp4x0cI7e75NDLgw==" spinCount="100000" sqref="G4:G9" name="Диапазон1"/>
  </protectedRanges>
  <mergeCells count="1">
    <mergeCell ref="A1:F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Диапазон1" rangeCreator="" othersAccessPermission="edit"/>
  </rangeList>
  <rangeList sheetStid="5" master="" otherUserPermission="visible">
    <arrUserId title="Диапазон1" rangeCreator="" othersAccessPermission="edit"/>
    <arrUserId title="Диапазон1_1" rangeCreator="" othersAccessPermission="edit"/>
  </rangeList>
  <rangeList sheetStid="6" master="" otherUserPermission="visible">
    <arrUserId title="Диапазон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ВОДА</vt:lpstr>
      <vt:lpstr>ГАЗ</vt:lpstr>
      <vt:lpstr>ФИЛЬТРЫ</vt:lpstr>
      <vt:lpstr>ВОДА!Область_печати</vt:lpstr>
      <vt:lpstr>ГАЗ!Область_печати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temper9</dc:creator>
  <cp:lastModifiedBy>Kiseleva, Natalya</cp:lastModifiedBy>
  <cp:lastPrinted>2025-08-07T07:17:00Z</cp:lastPrinted>
  <dcterms:created xsi:type="dcterms:W3CDTF">2023-08-25T04:51:00Z</dcterms:created>
  <dcterms:modified xsi:type="dcterms:W3CDTF">2025-12-23T13:22:41Z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DF5AE96A01B74943959228C7FECA58FA_12</vt:lpwstr>
  </property>
  <property fmtid="{D5CDD505-2E9C-101B-9397-08002B2CF9AE}" pid="3" name="KSOProductBuildVer">
    <vt:lpwstr>1049-12.2.0.23196</vt:lpwstr>
  </property>
</Properties>
</file>